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<sst xmlns="http://schemas.openxmlformats.org/spreadsheetml/2006/main" count="1031" uniqueCount="948">
  <si>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</si>
  <si>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</si>
  <si>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</si>
  <si>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</si>
  <si>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</si>
  <si>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</si>
  <si>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</si>
  <si>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</si>
  <si>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</si>
  <si>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</si>
  <si>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</si>
  <si>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</si>
  <si>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</si>
  <si>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</si>
  <si>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</si>
  <si>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</si>
  <si>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</si>
  <si>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</si>
  <si>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</si>
  <si>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</si>
  <si>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</si>
  <si>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</si>
  <si>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</si>
  <si>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</si>
  <si>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</si>
  <si>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</si>
  <si>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</si>
  <si>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</si>
  <si>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</si>
  <si>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</si>
  <si>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</si>
  <si>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</si>
  <si>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</si>
  <si>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</si>
  <si>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</si>
  <si>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</si>
  <si>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</si>
  <si>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</si>
  <si>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</si>
  <si>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</si>
  <si>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</si>
  <si>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</si>
  <si>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</si>
  <si>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</si>
  <si>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</si>
  <si>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</si>
  <si>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</si>
  <si>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</si>
  <si>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</si>
  <si>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</si>
  <si>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</si>
  <si>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</si>
  <si>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</si>
  <si>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</si>
  <si>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</si>
  <si>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</si>
  <si>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</si>
  <si>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</si>
  <si>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</si>
  <si>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</si>
  <si>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</si>
  <si>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</si>
  <si>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</si>
  <si>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</si>
  <si>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</si>
  <si>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</si>
  <si>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</si>
  <si>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</si>
  <si>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</si>
  <si>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</si>
  <si>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</si>
  <si>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</si>
  <si>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</si>
  <si>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</si>
  <si>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</si>
  <si>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</si>
  <si>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</si>
  <si>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</si>
  <si>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</si>
  <si>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</si>
  <si>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</si>
  <si>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</si>
  <si>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</si>
  <si>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</si>
  <si>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</si>
  <si>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</si>
  <si>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</si>
  <si>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</si>
  <si>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</si>
  <si>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</si>
  <si>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</si>
  <si>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</si>
  <si>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</si>
  <si>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</si>
  <si>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</si>
  <si>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</si>
  <si>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</si>
  <si>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</si>
  <si>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</si>
  <si>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</si>
  <si>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</si>
  <si>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</si>
  <si>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</si>
  <si>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</si>
  <si>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</si>
  <si>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</si>
  <si>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</si>
  <si>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</si>
  <si>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</si>
  <si>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</si>
  <si>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</si>
  <si>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</si>
  <si>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</si>
  <si>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</si>
  <si>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</si>
  <si>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</si>
  <si>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</si>
  <si>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</si>
  <si>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</si>
  <si>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</si>
  <si>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</si>
  <si>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</si>
  <si>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</si>
  <si>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</si>
  <si>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</si>
  <si>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</si>
  <si>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</si>
  <si>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</si>
  <si>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</si>
  <si>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</si>
  <si>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</si>
  <si>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</si>
  <si>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</si>
  <si>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</si>
  <si>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</si>
  <si>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</si>
  <si>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</si>
  <si>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</si>
  <si>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</si>
  <si>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</si>
  <si>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</si>
  <si>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</si>
  <si>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</si>
  <si>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</si>
  <si>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</si>
  <si>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</si>
  <si>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</si>
  <si>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</si>
  <si>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</si>
  <si>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</si>
  <si>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</si>
  <si>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</si>
  <si>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</si>
  <si>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</si>
  <si>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</si>
  <si>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</si>
  <si>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</si>
  <si>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</si>
  <si>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</si>
  <si>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</si>
  <si>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</si>
  <si>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</si>
  <si>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</si>
  <si>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</si>
  <si>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</si>
  <si>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</si>
  <si>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</si>
  <si>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</si>
  <si>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</si>
  <si>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</si>
  <si>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</si>
  <si>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</si>
  <si>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</si>
  <si>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</si>
  <si>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</si>
  <si>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</si>
  <si>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</si>
  <si>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</si>
  <si>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</si>
  <si>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</si>
  <si>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</si>
  <si>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</si>
  <si>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</si>
  <si>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</si>
  <si>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</si>
  <si>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</si>
  <si>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</si>
  <si>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</si>
  <si>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</si>
  <si>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</si>
  <si>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</si>
  <si>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</si>
  <si>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</si>
  <si>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</si>
  <si>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</si>
  <si>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</si>
  <si>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</si>
  <si>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</si>
  <si>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</si>
  <si>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</si>
  <si>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</si>
  <si>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</si>
  <si>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</si>
  <si>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</si>
  <si>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</si>
  <si>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</si>
  <si>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</si>
  <si>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</si>
  <si>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</si>
  <si>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</si>
  <si>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</si>
  <si>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</si>
  <si>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</si>
  <si>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</si>
  <si>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</si>
  <si>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</si>
  <si>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</si>
  <si>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</si>
  <si>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</si>
  <si>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</si>
  <si>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</si>
  <si>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</si>
  <si>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</si>
  <si>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</si>
  <si>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</si>
  <si>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</si>
  <si>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</si>
  <si>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</si>
  <si>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</si>
  <si>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</si>
  <si>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</si>
  <si>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</si>
  <si>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</si>
  <si>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</si>
  <si>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</si>
  <si>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</si>
  <si>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</si>
  <si>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</si>
  <si>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</si>
  <si>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</si>
  <si>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</si>
  <si>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</si>
  <si>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</si>
  <si>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</si>
  <si>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</si>
  <si>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</si>
  <si>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</si>
  <si>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</si>
  <si>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</si>
  <si>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</si>
  <si>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</si>
  <si>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</si>
  <si>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</si>
  <si>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</si>
  <si>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</si>
  <si>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</si>
  <si>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</si>
  <si>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</si>
  <si>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</si>
  <si>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</si>
  <si>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</si>
  <si>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</si>
  <si>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</si>
  <si>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</si>
  <si>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</si>
  <si>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</si>
  <si>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</si>
  <si>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</si>
  <si>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</si>
  <si>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</si>
  <si>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</si>
  <si>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</si>
  <si>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</si>
  <si>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</si>
  <si>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</si>
  <si>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</si>
  <si>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</si>
  <si>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</si>
  <si>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</si>
  <si>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</si>
  <si>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</si>
  <si>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</si>
  <si>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</si>
  <si>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</si>
  <si>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</si>
  <si>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</si>
  <si>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</si>
  <si>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Надійшло станом на 06.11.2015</t>
  </si>
  <si>
    <t>Профінансовано на 06.11.2015</t>
  </si>
  <si>
    <r>
      <t xml:space="preserve">Залишок коштів на рахунку на 06.11.2015 </t>
    </r>
    <r>
      <rPr>
        <b/>
        <sz val="9"/>
        <rFont val="Times New Roman"/>
        <family val="1"/>
      </rPr>
      <t>(без депозиту)</t>
    </r>
  </si>
  <si>
    <t>Розміщено на депозиті станом на 06.11.15</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</si>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</sst>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209</v>
      </c>
      <c r="B2" s="347" t="s">
        <v>210</v>
      </c>
      <c r="C2" s="348"/>
      <c r="D2" s="348"/>
      <c r="E2" s="348"/>
      <c r="F2" s="348"/>
      <c r="G2" s="348"/>
      <c r="H2" s="348"/>
      <c r="I2" s="349"/>
      <c r="J2" s="150" t="s">
        <v>211</v>
      </c>
      <c r="K2" s="148" t="s">
        <v>212</v>
      </c>
      <c r="L2" s="148" t="s">
        <v>213</v>
      </c>
      <c r="M2" s="151" t="s">
        <v>214</v>
      </c>
      <c r="N2" s="151" t="s">
        <v>215</v>
      </c>
      <c r="O2" s="151" t="s">
        <v>216</v>
      </c>
      <c r="P2" s="151" t="s">
        <v>217</v>
      </c>
      <c r="Q2" s="151" t="s">
        <v>218</v>
      </c>
      <c r="R2" s="151" t="s">
        <v>145</v>
      </c>
      <c r="S2" s="151" t="s">
        <v>811</v>
      </c>
      <c r="T2" s="151" t="s">
        <v>812</v>
      </c>
      <c r="U2" s="151" t="s">
        <v>813</v>
      </c>
      <c r="V2" s="151" t="s">
        <v>814</v>
      </c>
      <c r="W2" s="152" t="s">
        <v>287</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947</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f>
        <v>593128.9300000002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585</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f>
        <v>7212084.88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586</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815</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10068290.080000002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587</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500878.57+20883789.29+13803976.79+7506813.9+1188+2189400+1188+1247644.51+22646.7+28851.3+18786615.38+13748459.7+35243.6+1584+10000000+5000000+2324380.75+29921.9+7494419.5+32123.7+700000+880000+366400+133000+650000+1431000+4419600+54722.5+999550.9+9098.6</f>
        <v>113282497.59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195</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588</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598</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816</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124364728.97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817</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289</v>
      </c>
      <c r="C13" s="351"/>
      <c r="D13" s="351"/>
      <c r="E13" s="351"/>
      <c r="F13" s="351"/>
      <c r="G13" s="351"/>
      <c r="H13" s="351"/>
      <c r="I13" s="352"/>
      <c r="J13" s="37">
        <f>J12+W11-W881-J14</f>
        <v>6068.610000014305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290</v>
      </c>
      <c r="C14" s="312"/>
      <c r="D14" s="312"/>
      <c r="E14" s="312"/>
      <c r="F14" s="312"/>
      <c r="G14" s="312"/>
      <c r="H14" s="312"/>
      <c r="I14" s="313"/>
      <c r="J14" s="37">
        <f>50132318.17+85000000+31800508.45-5000000+8500000-1400000-630000-755000-5200000-1660000-2220000-229000-1900000-1110000-691000-1417000-1740000-326000-3586000-1283000</f>
        <v>146285826.62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945</v>
      </c>
      <c r="C16" s="187" t="s">
        <v>938</v>
      </c>
      <c r="D16" s="187" t="s">
        <v>868</v>
      </c>
      <c r="E16" s="174" t="s">
        <v>645</v>
      </c>
      <c r="F16" s="174" t="s">
        <v>940</v>
      </c>
      <c r="G16" s="174" t="s">
        <v>941</v>
      </c>
      <c r="H16" s="174" t="s">
        <v>942</v>
      </c>
      <c r="I16" s="174" t="s">
        <v>946</v>
      </c>
      <c r="J16" s="176" t="s">
        <v>901</v>
      </c>
      <c r="K16" s="77" t="s">
        <v>879</v>
      </c>
      <c r="L16" s="77" t="s">
        <v>880</v>
      </c>
      <c r="M16" s="77" t="s">
        <v>881</v>
      </c>
      <c r="N16" s="77" t="s">
        <v>222</v>
      </c>
      <c r="O16" s="77" t="s">
        <v>223</v>
      </c>
      <c r="P16" s="77" t="s">
        <v>224</v>
      </c>
      <c r="Q16" s="77" t="s">
        <v>225</v>
      </c>
      <c r="R16" s="77" t="s">
        <v>226</v>
      </c>
      <c r="S16" s="77" t="s">
        <v>227</v>
      </c>
      <c r="T16" s="77" t="s">
        <v>228</v>
      </c>
      <c r="U16" s="77" t="s">
        <v>229</v>
      </c>
      <c r="V16" s="77" t="s">
        <v>230</v>
      </c>
      <c r="W16" s="77" t="s">
        <v>288</v>
      </c>
      <c r="X16" s="77" t="s">
        <v>818</v>
      </c>
    </row>
    <row r="17" spans="1:24" s="8" customFormat="1" ht="15.75">
      <c r="A17" s="7"/>
      <c r="B17" s="188"/>
      <c r="C17" s="189"/>
      <c r="D17" s="297" t="s">
        <v>323</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14" t="s">
        <v>939</v>
      </c>
      <c r="C18" s="314" t="s">
        <v>937</v>
      </c>
      <c r="D18" s="304" t="s">
        <v>336</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14"/>
      <c r="C19" s="314"/>
      <c r="D19" s="292"/>
      <c r="E19" s="54" t="s">
        <v>337</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570</v>
      </c>
    </row>
    <row r="20" spans="1:24" s="8" customFormat="1" ht="47.25">
      <c r="A20" s="7"/>
      <c r="B20" s="314"/>
      <c r="C20" s="314"/>
      <c r="D20" s="292"/>
      <c r="E20" s="28" t="s">
        <v>889</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14"/>
      <c r="C21" s="314"/>
      <c r="D21" s="292"/>
      <c r="E21" s="28" t="s">
        <v>890</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891</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892</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400</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401</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402</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97</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254</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648</v>
      </c>
      <c r="C29" s="319" t="s">
        <v>302</v>
      </c>
      <c r="D29" s="318" t="s">
        <v>657</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891</v>
      </c>
      <c r="F30" s="55"/>
      <c r="G30" s="56"/>
      <c r="H30" s="55"/>
      <c r="I30" s="284" t="s">
        <v>251</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444</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96</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255</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939</v>
      </c>
      <c r="C34" s="315" t="s">
        <v>937</v>
      </c>
      <c r="D34" s="304" t="s">
        <v>336</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935</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256</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474</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475</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8</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30753685.379999995</v>
      </c>
      <c r="X39" s="60">
        <f t="shared" si="4"/>
        <v>29715188.91000001</v>
      </c>
    </row>
    <row r="40" spans="2:24" ht="15.75">
      <c r="B40" s="301" t="s">
        <v>649</v>
      </c>
      <c r="C40" s="301" t="s">
        <v>338</v>
      </c>
      <c r="D40" s="304" t="s">
        <v>553</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13280047.02</v>
      </c>
      <c r="X40" s="184">
        <f t="shared" si="4"/>
        <v>10468719.5</v>
      </c>
    </row>
    <row r="41" spans="2:24" ht="63">
      <c r="B41" s="295"/>
      <c r="C41" s="295"/>
      <c r="D41" s="292"/>
      <c r="E41" s="267" t="s">
        <v>304</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339</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340</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414</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415</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416</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417</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418</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359</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360</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683</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684</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685</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686</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727</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733</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734</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735</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736</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737</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738</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739</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44</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264</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845</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782</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783</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784</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668</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902</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903</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536</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537</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563</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461</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5"/>
      <c r="C76" s="295"/>
      <c r="D76" s="292"/>
      <c r="E76" s="31" t="s">
        <v>305</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306</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5"/>
      <c r="C78" s="295"/>
      <c r="D78" s="292"/>
      <c r="E78" s="31" t="s">
        <v>463</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307</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308</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840</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841</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5"/>
      <c r="C83" s="295"/>
      <c r="D83" s="292"/>
      <c r="E83" s="31" t="s">
        <v>163</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5"/>
      <c r="C84" s="295"/>
      <c r="D84" s="292"/>
      <c r="E84" s="31" t="s">
        <v>164</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5"/>
      <c r="C85" s="295"/>
      <c r="D85" s="292"/>
      <c r="E85" s="31" t="s">
        <v>258</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5"/>
      <c r="C86" s="295"/>
      <c r="D86" s="292"/>
      <c r="E86" s="31" t="s">
        <v>245</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310</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81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82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80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470</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471</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5"/>
      <c r="C93" s="295"/>
      <c r="D93" s="292"/>
      <c r="E93" s="31" t="s">
        <v>356</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18131+345252+356417+94984</f>
        <v>814784</v>
      </c>
      <c r="X93" s="40">
        <f t="shared" si="10"/>
        <v>135216</v>
      </c>
    </row>
    <row r="94" spans="2:24" ht="63">
      <c r="B94" s="295"/>
      <c r="C94" s="295"/>
      <c r="D94" s="292"/>
      <c r="E94" s="31" t="s">
        <v>480</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5"/>
      <c r="C95" s="295"/>
      <c r="D95" s="292"/>
      <c r="E95" s="65" t="s">
        <v>481</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246</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5"/>
      <c r="C97" s="295"/>
      <c r="D97" s="292"/>
      <c r="E97" s="67" t="s">
        <v>247</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248</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249</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120</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121</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426</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122</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5"/>
      <c r="C104" s="295"/>
      <c r="D104" s="292"/>
      <c r="E104" s="31" t="s">
        <v>123</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5"/>
      <c r="C105" s="295"/>
      <c r="D105" s="292"/>
      <c r="E105" s="31" t="s">
        <v>789</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5"/>
      <c r="C106" s="295"/>
      <c r="D106" s="292"/>
      <c r="E106" s="64" t="s">
        <v>790</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791</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321</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5"/>
      <c r="C109" s="295"/>
      <c r="D109" s="292"/>
      <c r="E109" s="69" t="s">
        <v>322</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5"/>
      <c r="C110" s="295"/>
      <c r="D110" s="292"/>
      <c r="E110" s="69" t="s">
        <v>926</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5"/>
      <c r="C111" s="295"/>
      <c r="D111" s="292"/>
      <c r="E111" s="31" t="s">
        <v>824</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5"/>
      <c r="C112" s="295"/>
      <c r="D112" s="292"/>
      <c r="E112" s="31" t="s">
        <v>9</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10</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5"/>
      <c r="C114" s="295"/>
      <c r="D114" s="292"/>
      <c r="E114" s="31" t="s">
        <v>136</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5"/>
      <c r="C115" s="295"/>
      <c r="D115" s="292"/>
      <c r="E115" s="31" t="s">
        <v>15</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5"/>
      <c r="C116" s="295"/>
      <c r="D116" s="292"/>
      <c r="E116" s="31" t="s">
        <v>923</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5"/>
      <c r="C117" s="295"/>
      <c r="D117" s="292"/>
      <c r="E117" s="31" t="s">
        <v>844</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5"/>
      <c r="C118" s="295"/>
      <c r="D118" s="292"/>
      <c r="E118" s="31" t="s">
        <v>395</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5"/>
      <c r="C119" s="295"/>
      <c r="D119" s="292"/>
      <c r="E119" s="31" t="s">
        <v>396</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5"/>
      <c r="C120" s="295"/>
      <c r="D120" s="292"/>
      <c r="E120" s="31" t="s">
        <v>397</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5"/>
      <c r="C121" s="295"/>
      <c r="D121" s="292"/>
      <c r="E121" s="31" t="s">
        <v>398</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5"/>
      <c r="C122" s="295"/>
      <c r="D122" s="292"/>
      <c r="E122" s="31" t="s">
        <v>236</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237</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768</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5894+23135.28+890</f>
        <v>29919.28</v>
      </c>
      <c r="X124" s="40">
        <f t="shared" si="10"/>
        <v>84080.72</v>
      </c>
    </row>
    <row r="125" spans="2:24" ht="31.5">
      <c r="B125" s="295"/>
      <c r="C125" s="295"/>
      <c r="D125" s="292"/>
      <c r="E125" s="31" t="s">
        <v>925</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252</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5"/>
      <c r="C127" s="295"/>
      <c r="D127" s="292"/>
      <c r="E127" s="31" t="s">
        <v>438</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83000</v>
      </c>
    </row>
    <row r="128" spans="2:24" ht="31.5">
      <c r="B128" s="295"/>
      <c r="C128" s="295"/>
      <c r="D128" s="292"/>
      <c r="E128" s="31" t="s">
        <v>253</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674</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675</v>
      </c>
      <c r="F130" s="49"/>
      <c r="G130" s="18"/>
      <c r="H130" s="220"/>
      <c r="I130" s="249">
        <v>3132</v>
      </c>
      <c r="J130" s="21">
        <v>284000</v>
      </c>
      <c r="K130" s="49"/>
      <c r="L130" s="49"/>
      <c r="M130" s="49"/>
      <c r="N130" s="49"/>
      <c r="O130" s="49"/>
      <c r="P130" s="49"/>
      <c r="Q130" s="49"/>
      <c r="R130" s="49"/>
      <c r="S130" s="21">
        <v>284000</v>
      </c>
      <c r="T130" s="49"/>
      <c r="U130" s="49"/>
      <c r="V130" s="49"/>
      <c r="W130" s="49">
        <f>924+138752.1</f>
        <v>139676.1</v>
      </c>
      <c r="X130" s="40">
        <f t="shared" si="10"/>
        <v>144323.9</v>
      </c>
    </row>
    <row r="131" spans="2:24" ht="31.5">
      <c r="B131" s="295"/>
      <c r="C131" s="295"/>
      <c r="D131" s="292"/>
      <c r="E131" s="31" t="s">
        <v>665</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666</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667</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5"/>
      <c r="C134" s="295"/>
      <c r="D134" s="292"/>
      <c r="E134" s="31" t="s">
        <v>50</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51</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52</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53</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54</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55</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56</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57</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58</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59</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60</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406</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446</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5"/>
      <c r="C147" s="295"/>
      <c r="D147" s="292"/>
      <c r="E147" s="31" t="s">
        <v>445</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5"/>
      <c r="C148" s="295"/>
      <c r="D148" s="292"/>
      <c r="E148" s="31" t="s">
        <v>443</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5"/>
      <c r="C149" s="295"/>
      <c r="D149" s="292"/>
      <c r="E149" s="31" t="s">
        <v>447</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5"/>
      <c r="C150" s="295"/>
      <c r="D150" s="292"/>
      <c r="E150" s="31" t="s">
        <v>448</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5"/>
      <c r="C151" s="295"/>
      <c r="D151" s="305"/>
      <c r="E151" s="31" t="s">
        <v>238</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301" t="s">
        <v>650</v>
      </c>
      <c r="C152" s="301" t="s">
        <v>385</v>
      </c>
      <c r="D152" s="304" t="s">
        <v>384</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11105353.759999996</v>
      </c>
      <c r="X152" s="184">
        <f t="shared" si="12"/>
        <v>10151981.010000004</v>
      </c>
    </row>
    <row r="153" spans="2:24" ht="78.75">
      <c r="B153" s="295"/>
      <c r="C153" s="295"/>
      <c r="D153" s="292"/>
      <c r="E153" s="266" t="s">
        <v>239</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5"/>
      <c r="C154" s="295"/>
      <c r="D154" s="292"/>
      <c r="E154" s="267" t="s">
        <v>240</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5"/>
      <c r="C155" s="295"/>
      <c r="D155" s="292"/>
      <c r="E155" s="268" t="s">
        <v>930</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5"/>
      <c r="C156" s="295"/>
      <c r="D156" s="292"/>
      <c r="E156" s="269" t="s">
        <v>931</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5"/>
      <c r="C157" s="295"/>
      <c r="D157" s="292"/>
      <c r="E157" s="270" t="s">
        <v>543</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5"/>
      <c r="C158" s="295"/>
      <c r="D158" s="292"/>
      <c r="E158" s="270" t="s">
        <v>544</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5"/>
      <c r="C159" s="295"/>
      <c r="D159" s="292"/>
      <c r="E159" s="270" t="s">
        <v>545</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5"/>
      <c r="C160" s="295"/>
      <c r="D160" s="292"/>
      <c r="E160" s="270" t="s">
        <v>546</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5"/>
      <c r="C161" s="295"/>
      <c r="D161" s="292"/>
      <c r="E161" s="270" t="s">
        <v>702</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5"/>
      <c r="C162" s="295"/>
      <c r="D162" s="292"/>
      <c r="E162" s="270" t="s">
        <v>703</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5"/>
      <c r="C163" s="295"/>
      <c r="D163" s="292"/>
      <c r="E163" s="267" t="s">
        <v>704</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5"/>
      <c r="C164" s="295"/>
      <c r="D164" s="292"/>
      <c r="E164" s="271" t="s">
        <v>705</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5"/>
      <c r="C165" s="295"/>
      <c r="D165" s="292"/>
      <c r="E165" s="272" t="s">
        <v>706</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5"/>
      <c r="C166" s="295"/>
      <c r="D166" s="292"/>
      <c r="E166" s="272" t="s">
        <v>707</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5"/>
      <c r="C167" s="295"/>
      <c r="D167" s="292"/>
      <c r="E167" s="267" t="s">
        <v>708</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5"/>
      <c r="C168" s="295"/>
      <c r="D168" s="292"/>
      <c r="E168" s="268" t="s">
        <v>709</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5"/>
      <c r="C169" s="295"/>
      <c r="D169" s="292"/>
      <c r="E169" s="268" t="s">
        <v>710</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5"/>
      <c r="C170" s="295"/>
      <c r="D170" s="292"/>
      <c r="E170" s="268" t="s">
        <v>711</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5"/>
      <c r="C171" s="295"/>
      <c r="D171" s="292"/>
      <c r="E171" s="268" t="s">
        <v>712</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5"/>
      <c r="C172" s="295"/>
      <c r="D172" s="292"/>
      <c r="E172" s="267" t="s">
        <v>713</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5"/>
      <c r="C173" s="295"/>
      <c r="D173" s="292"/>
      <c r="E173" s="267" t="s">
        <v>714</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5"/>
      <c r="C174" s="295"/>
      <c r="D174" s="292"/>
      <c r="E174" s="268" t="s">
        <v>715</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5"/>
      <c r="C175" s="295"/>
      <c r="D175" s="292"/>
      <c r="E175" s="268" t="s">
        <v>716</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5"/>
      <c r="C176" s="295"/>
      <c r="D176" s="292"/>
      <c r="E176" s="267" t="s">
        <v>717</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5"/>
      <c r="C177" s="295"/>
      <c r="D177" s="292"/>
      <c r="E177" s="272" t="s">
        <v>7</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5"/>
      <c r="C178" s="295"/>
      <c r="D178" s="292"/>
      <c r="E178" s="266" t="s">
        <v>17</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5"/>
      <c r="C179" s="295"/>
      <c r="D179" s="292"/>
      <c r="E179" s="271" t="s">
        <v>18</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5"/>
      <c r="C180" s="295"/>
      <c r="D180" s="292"/>
      <c r="E180" s="272" t="s">
        <v>719</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5"/>
      <c r="C181" s="295"/>
      <c r="D181" s="292"/>
      <c r="E181" s="272" t="s">
        <v>627</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5"/>
      <c r="C182" s="295"/>
      <c r="D182" s="292"/>
      <c r="E182" s="272" t="s">
        <v>628</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5"/>
      <c r="C183" s="295"/>
      <c r="D183" s="292"/>
      <c r="E183" s="272" t="s">
        <v>629</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5"/>
      <c r="C184" s="295"/>
      <c r="D184" s="292"/>
      <c r="E184" s="267" t="s">
        <v>141</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5"/>
      <c r="C185" s="295"/>
      <c r="D185" s="292"/>
      <c r="E185" s="47" t="s">
        <v>755</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5"/>
      <c r="C186" s="295"/>
      <c r="D186" s="292"/>
      <c r="E186" s="47" t="s">
        <v>45</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5"/>
      <c r="C187" s="295"/>
      <c r="D187" s="292"/>
      <c r="E187" s="47" t="s">
        <v>129</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5"/>
      <c r="C188" s="295"/>
      <c r="D188" s="292"/>
      <c r="E188" s="31" t="s">
        <v>241</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3000+47375</f>
        <v>50375</v>
      </c>
      <c r="X188" s="40">
        <f t="shared" si="12"/>
        <v>49625</v>
      </c>
    </row>
    <row r="189" spans="2:24" ht="47.25">
      <c r="B189" s="295"/>
      <c r="C189" s="295"/>
      <c r="D189" s="292"/>
      <c r="E189" s="31" t="s">
        <v>242</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1083.6+393728.4+255510+9979+107835.55</f>
        <v>768136.55</v>
      </c>
      <c r="X189" s="40">
        <f t="shared" si="12"/>
        <v>99963.44999999995</v>
      </c>
    </row>
    <row r="190" spans="2:24" ht="47.25">
      <c r="B190" s="295"/>
      <c r="C190" s="295"/>
      <c r="D190" s="292"/>
      <c r="E190" s="73" t="s">
        <v>243</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5"/>
      <c r="C191" s="295"/>
      <c r="D191" s="292"/>
      <c r="E191" s="74" t="s">
        <v>244</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5"/>
      <c r="C192" s="295"/>
      <c r="D192" s="292"/>
      <c r="E192" s="67" t="s">
        <v>634</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5"/>
      <c r="C193" s="295"/>
      <c r="D193" s="292"/>
      <c r="E193" s="67" t="s">
        <v>281</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5"/>
      <c r="C194" s="295"/>
      <c r="D194" s="292"/>
      <c r="E194" s="67" t="s">
        <v>292</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14000+56000+8000-148600</f>
        <v>-70600</v>
      </c>
      <c r="V194" s="200">
        <f>24000+71000+3000+3000+148600</f>
        <v>249600</v>
      </c>
      <c r="W194" s="49"/>
      <c r="X194" s="40">
        <f t="shared" si="12"/>
        <v>200400</v>
      </c>
    </row>
    <row r="195" spans="2:24" ht="47.25" hidden="1">
      <c r="B195" s="295"/>
      <c r="C195" s="295"/>
      <c r="D195" s="292"/>
      <c r="E195" s="67" t="s">
        <v>293</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5"/>
      <c r="C196" s="295"/>
      <c r="D196" s="292"/>
      <c r="E196" s="67" t="s">
        <v>294</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5"/>
      <c r="C197" s="295"/>
      <c r="D197" s="292"/>
      <c r="E197" s="67" t="s">
        <v>635</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2"/>
        <v>82309.8</v>
      </c>
    </row>
    <row r="198" spans="2:24" ht="63">
      <c r="B198" s="295"/>
      <c r="C198" s="295"/>
      <c r="D198" s="292"/>
      <c r="E198" s="67" t="s">
        <v>758</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5"/>
      <c r="C199" s="295"/>
      <c r="D199" s="292"/>
      <c r="E199" s="67" t="s">
        <v>759</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5"/>
      <c r="C200" s="295"/>
      <c r="D200" s="292"/>
      <c r="E200" s="67" t="s">
        <v>760</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5"/>
      <c r="C201" s="295"/>
      <c r="D201" s="292"/>
      <c r="E201" s="67" t="s">
        <v>761</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5"/>
      <c r="C202" s="295"/>
      <c r="D202" s="292"/>
      <c r="E202" s="67" t="s">
        <v>762</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5"/>
      <c r="C203" s="295"/>
      <c r="D203" s="292"/>
      <c r="E203" s="67" t="s">
        <v>763</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5"/>
      <c r="C204" s="295"/>
      <c r="D204" s="292"/>
      <c r="E204" s="67" t="s">
        <v>764</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5"/>
      <c r="C205" s="295"/>
      <c r="D205" s="292"/>
      <c r="E205" s="67" t="s">
        <v>41</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5"/>
      <c r="C206" s="295"/>
      <c r="D206" s="292"/>
      <c r="E206" s="67" t="s">
        <v>137</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5"/>
      <c r="C207" s="295"/>
      <c r="D207" s="292"/>
      <c r="E207" s="67" t="s">
        <v>138</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2"/>
        <v>5533.339999999967</v>
      </c>
    </row>
    <row r="208" spans="2:24" ht="47.25">
      <c r="B208" s="295"/>
      <c r="C208" s="295"/>
      <c r="D208" s="292"/>
      <c r="E208" s="67" t="s">
        <v>741</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2"/>
        <v>59080</v>
      </c>
    </row>
    <row r="209" spans="2:24" ht="63">
      <c r="B209" s="295"/>
      <c r="C209" s="295"/>
      <c r="D209" s="292"/>
      <c r="E209" s="31" t="s">
        <v>139</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57615+46443</f>
        <v>104058</v>
      </c>
      <c r="X209" s="40">
        <f t="shared" si="12"/>
        <v>136942</v>
      </c>
    </row>
    <row r="210" spans="2:24" ht="31.5">
      <c r="B210" s="295"/>
      <c r="C210" s="295"/>
      <c r="D210" s="292"/>
      <c r="E210" s="67" t="s">
        <v>140</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5"/>
      <c r="C211" s="295"/>
      <c r="D211" s="292"/>
      <c r="E211" s="67" t="s">
        <v>770</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5"/>
      <c r="C212" s="295"/>
      <c r="D212" s="292"/>
      <c r="E212" s="67" t="s">
        <v>464</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5"/>
      <c r="C213" s="295"/>
      <c r="D213" s="292"/>
      <c r="E213" s="65" t="s">
        <v>260</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5"/>
      <c r="C214" s="295"/>
      <c r="D214" s="292"/>
      <c r="E214" s="65" t="s">
        <v>732</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5"/>
      <c r="C215" s="295"/>
      <c r="D215" s="292"/>
      <c r="E215" s="67" t="s">
        <v>42</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5"/>
      <c r="C216" s="295"/>
      <c r="D216" s="292"/>
      <c r="E216" s="31" t="s">
        <v>43</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5"/>
      <c r="C217" s="295"/>
      <c r="D217" s="292"/>
      <c r="E217" s="67" t="s">
        <v>177</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5"/>
      <c r="C218" s="295"/>
      <c r="D218" s="292"/>
      <c r="E218" s="74" t="s">
        <v>680</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5"/>
      <c r="C219" s="295"/>
      <c r="D219" s="292"/>
      <c r="E219" s="31" t="s">
        <v>681</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5"/>
      <c r="C220" s="295"/>
      <c r="D220" s="292"/>
      <c r="E220" s="31" t="s">
        <v>682</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5"/>
        <v>94171.8</v>
      </c>
    </row>
    <row r="221" spans="2:24" ht="63">
      <c r="B221" s="295"/>
      <c r="C221" s="295"/>
      <c r="D221" s="292"/>
      <c r="E221" s="75" t="s">
        <v>927</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5"/>
      <c r="C222" s="295"/>
      <c r="D222" s="292"/>
      <c r="E222" s="31" t="s">
        <v>928</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5"/>
      <c r="C223" s="295"/>
      <c r="D223" s="292"/>
      <c r="E223" s="31" t="s">
        <v>165</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105000+4044+1343.34</f>
        <v>110387.34</v>
      </c>
      <c r="X223" s="40">
        <f t="shared" si="15"/>
        <v>239612.66</v>
      </c>
    </row>
    <row r="224" spans="2:24" ht="66" customHeight="1">
      <c r="B224" s="295"/>
      <c r="C224" s="295"/>
      <c r="D224" s="292"/>
      <c r="E224" s="31" t="s">
        <v>166</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5"/>
      <c r="C225" s="295"/>
      <c r="D225" s="292"/>
      <c r="E225" s="31" t="s">
        <v>167</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5"/>
      <c r="C226" s="295"/>
      <c r="D226" s="292"/>
      <c r="E226" s="31" t="s">
        <v>168</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5"/>
      <c r="C227" s="295"/>
      <c r="D227" s="292"/>
      <c r="E227" s="31" t="s">
        <v>169</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5"/>
      <c r="C228" s="295"/>
      <c r="D228" s="292"/>
      <c r="E228" s="31" t="s">
        <v>170</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5"/>
      <c r="C229" s="295"/>
      <c r="D229" s="292"/>
      <c r="E229" s="31" t="s">
        <v>171</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5"/>
      <c r="C230" s="295"/>
      <c r="D230" s="292"/>
      <c r="E230" s="31" t="s">
        <v>700</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5"/>
      <c r="C231" s="295"/>
      <c r="D231" s="292"/>
      <c r="E231" s="31" t="s">
        <v>701</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5"/>
      <c r="C232" s="295"/>
      <c r="D232" s="292"/>
      <c r="E232" s="31" t="s">
        <v>574</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5"/>
      <c r="C233" s="295"/>
      <c r="D233" s="292"/>
      <c r="E233" s="31" t="s">
        <v>575</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5"/>
      <c r="C234" s="295"/>
      <c r="D234" s="292"/>
      <c r="E234" s="31" t="s">
        <v>576</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5"/>
      <c r="C235" s="295"/>
      <c r="D235" s="292"/>
      <c r="E235" s="31" t="s">
        <v>577</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5"/>
      <c r="C236" s="295"/>
      <c r="D236" s="292"/>
      <c r="E236" s="31" t="s">
        <v>22</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5"/>
      <c r="C237" s="295"/>
      <c r="D237" s="292"/>
      <c r="E237" s="31" t="s">
        <v>23</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v>146600</v>
      </c>
      <c r="V237" s="49">
        <f>200000-146600</f>
        <v>53400</v>
      </c>
      <c r="W237" s="49">
        <f>51799+661671.36+253049.04</f>
        <v>966519.4</v>
      </c>
      <c r="X237" s="40">
        <f t="shared" si="15"/>
        <v>80.59999999997672</v>
      </c>
    </row>
    <row r="238" spans="2:24" ht="47.25">
      <c r="B238" s="295"/>
      <c r="C238" s="295"/>
      <c r="D238" s="292"/>
      <c r="E238" s="31" t="s">
        <v>24</v>
      </c>
      <c r="F238" s="49"/>
      <c r="G238" s="18"/>
      <c r="H238" s="220"/>
      <c r="I238" s="249">
        <v>3132</v>
      </c>
      <c r="J238" s="21">
        <v>100000</v>
      </c>
      <c r="K238" s="49"/>
      <c r="L238" s="49"/>
      <c r="M238" s="49"/>
      <c r="N238" s="49"/>
      <c r="O238" s="49">
        <v>50000</v>
      </c>
      <c r="P238" s="49"/>
      <c r="Q238" s="49"/>
      <c r="R238" s="49"/>
      <c r="S238" s="49"/>
      <c r="T238" s="49">
        <f>3000+3000</f>
        <v>6000</v>
      </c>
      <c r="U238" s="49">
        <v>2000</v>
      </c>
      <c r="V238" s="49">
        <f>50000-3000-3000-2000</f>
        <v>42000</v>
      </c>
      <c r="W238" s="49">
        <f>1829.61+4269.09+46200.65</f>
        <v>52299.35</v>
      </c>
      <c r="X238" s="40">
        <f t="shared" si="15"/>
        <v>5700.6500000000015</v>
      </c>
    </row>
    <row r="239" spans="2:24" ht="47.25">
      <c r="B239" s="295"/>
      <c r="C239" s="295"/>
      <c r="D239" s="292"/>
      <c r="E239" s="31" t="s">
        <v>25</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5"/>
      <c r="C240" s="295"/>
      <c r="D240" s="292"/>
      <c r="E240" s="31" t="s">
        <v>179</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5"/>
      <c r="C241" s="295"/>
      <c r="D241" s="292"/>
      <c r="E241" s="31" t="s">
        <v>26</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5"/>
      <c r="C242" s="295"/>
      <c r="D242" s="292"/>
      <c r="E242" s="31" t="s">
        <v>178</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5"/>
      <c r="C243" s="295"/>
      <c r="D243" s="292"/>
      <c r="E243" s="31" t="s">
        <v>27</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5"/>
      <c r="C244" s="295"/>
      <c r="D244" s="292"/>
      <c r="E244" s="31" t="s">
        <v>28</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5"/>
      <c r="C245" s="295"/>
      <c r="D245" s="292"/>
      <c r="E245" s="31" t="s">
        <v>164</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5"/>
      <c r="C246" s="295"/>
      <c r="D246" s="292"/>
      <c r="E246" s="31" t="s">
        <v>766</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5"/>
      <c r="C247" s="295"/>
      <c r="D247" s="292"/>
      <c r="E247" s="31" t="s">
        <v>767</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5"/>
        <v>1536.16</v>
      </c>
    </row>
    <row r="248" spans="2:24" ht="47.25">
      <c r="B248" s="295"/>
      <c r="C248" s="295"/>
      <c r="D248" s="292"/>
      <c r="E248" s="31" t="s">
        <v>773</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3478+6739.71+1375+122500+4251</f>
        <v>138343.71</v>
      </c>
      <c r="X248" s="40">
        <f t="shared" si="15"/>
        <v>368656.29000000004</v>
      </c>
    </row>
    <row r="249" spans="2:24" ht="31.5">
      <c r="B249" s="295"/>
      <c r="C249" s="295"/>
      <c r="D249" s="292"/>
      <c r="E249" s="31" t="s">
        <v>842</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5"/>
      <c r="C250" s="295"/>
      <c r="D250" s="292"/>
      <c r="E250" s="29" t="s">
        <v>69</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5"/>
      <c r="C251" s="295"/>
      <c r="D251" s="292"/>
      <c r="E251" s="29" t="s">
        <v>70</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5"/>
      <c r="C252" s="295"/>
      <c r="D252" s="292"/>
      <c r="E252" s="29" t="s">
        <v>693</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5"/>
      <c r="C253" s="295"/>
      <c r="D253" s="292"/>
      <c r="E253" s="29" t="s">
        <v>694</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5"/>
      <c r="C254" s="295"/>
      <c r="D254" s="292"/>
      <c r="E254" s="29" t="s">
        <v>697</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5"/>
      <c r="C255" s="295"/>
      <c r="D255" s="292"/>
      <c r="E255" s="31" t="s">
        <v>423</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f>3282.91+350000</f>
        <v>353282.91</v>
      </c>
      <c r="X255" s="40">
        <f t="shared" si="15"/>
        <v>126717.09000000003</v>
      </c>
    </row>
    <row r="256" spans="2:24" ht="31.5">
      <c r="B256" s="295"/>
      <c r="C256" s="295"/>
      <c r="D256" s="292"/>
      <c r="E256" s="29" t="s">
        <v>61</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5"/>
      <c r="C257" s="295"/>
      <c r="D257" s="292"/>
      <c r="E257" s="29" t="s">
        <v>62</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5"/>
      <c r="C258" s="295"/>
      <c r="D258" s="292"/>
      <c r="E258" s="29" t="s">
        <v>63</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5"/>
      <c r="C259" s="295"/>
      <c r="D259" s="292"/>
      <c r="E259" s="29" t="s">
        <v>64</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5"/>
      <c r="C260" s="295"/>
      <c r="D260" s="292"/>
      <c r="E260" s="29" t="s">
        <v>65</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5"/>
      <c r="C261" s="295"/>
      <c r="D261" s="292"/>
      <c r="E261" s="29" t="s">
        <v>66</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5"/>
      <c r="C262" s="295"/>
      <c r="D262" s="292"/>
      <c r="E262" s="29" t="s">
        <v>67</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5"/>
      <c r="C263" s="295"/>
      <c r="D263" s="292"/>
      <c r="E263" s="29" t="s">
        <v>449</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5"/>
      <c r="C264" s="295"/>
      <c r="D264" s="292"/>
      <c r="E264" s="29" t="s">
        <v>450</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5"/>
      <c r="C265" s="295"/>
      <c r="D265" s="292"/>
      <c r="E265" s="29" t="s">
        <v>451</v>
      </c>
      <c r="F265" s="49"/>
      <c r="G265" s="18"/>
      <c r="H265" s="220"/>
      <c r="I265" s="249">
        <v>3132</v>
      </c>
      <c r="J265" s="21">
        <v>100000</v>
      </c>
      <c r="K265" s="49"/>
      <c r="L265" s="49"/>
      <c r="M265" s="49"/>
      <c r="N265" s="49"/>
      <c r="O265" s="49"/>
      <c r="P265" s="49"/>
      <c r="Q265" s="49"/>
      <c r="R265" s="49"/>
      <c r="S265" s="21"/>
      <c r="T265" s="49">
        <v>100000</v>
      </c>
      <c r="U265" s="49"/>
      <c r="V265" s="49"/>
      <c r="W265" s="49">
        <f>65000</f>
        <v>65000</v>
      </c>
      <c r="X265" s="40">
        <f t="shared" si="15"/>
        <v>35000</v>
      </c>
    </row>
    <row r="266" spans="2:24" ht="31.5">
      <c r="B266" s="295"/>
      <c r="C266" s="295"/>
      <c r="D266" s="292"/>
      <c r="E266" s="29" t="s">
        <v>452</v>
      </c>
      <c r="F266" s="49"/>
      <c r="G266" s="18"/>
      <c r="H266" s="220"/>
      <c r="I266" s="249">
        <v>3132</v>
      </c>
      <c r="J266" s="21">
        <v>60000</v>
      </c>
      <c r="K266" s="49"/>
      <c r="L266" s="49"/>
      <c r="M266" s="49"/>
      <c r="N266" s="49"/>
      <c r="O266" s="49"/>
      <c r="P266" s="49"/>
      <c r="Q266" s="49"/>
      <c r="R266" s="49"/>
      <c r="S266" s="21"/>
      <c r="T266" s="49">
        <v>60000</v>
      </c>
      <c r="U266" s="49"/>
      <c r="V266" s="49"/>
      <c r="W266" s="49">
        <f>29457</f>
        <v>29457</v>
      </c>
      <c r="X266" s="40">
        <f t="shared" si="15"/>
        <v>30543</v>
      </c>
    </row>
    <row r="267" spans="2:24" ht="47.25">
      <c r="B267" s="302"/>
      <c r="C267" s="302"/>
      <c r="D267" s="305"/>
      <c r="E267" s="29" t="s">
        <v>929</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308" t="s">
        <v>376</v>
      </c>
      <c r="C268" s="308" t="s">
        <v>109</v>
      </c>
      <c r="D268" s="304" t="s">
        <v>180</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5"/>
        <v>295714.2</v>
      </c>
    </row>
    <row r="269" spans="2:24" ht="63">
      <c r="B269" s="325"/>
      <c r="C269" s="325"/>
      <c r="D269" s="292"/>
      <c r="E269" s="31" t="s">
        <v>29</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5"/>
        <v>7260</v>
      </c>
    </row>
    <row r="270" spans="2:24" ht="47.25" hidden="1">
      <c r="B270" s="325"/>
      <c r="C270" s="325"/>
      <c r="D270" s="292"/>
      <c r="E270" s="31" t="s">
        <v>669</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325"/>
      <c r="C271" s="325"/>
      <c r="D271" s="292"/>
      <c r="E271" s="31" t="s">
        <v>670</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325"/>
      <c r="C272" s="325"/>
      <c r="D272" s="292"/>
      <c r="E272" s="31" t="s">
        <v>696</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325"/>
      <c r="C273" s="325"/>
      <c r="D273" s="292"/>
      <c r="E273" s="31" t="s">
        <v>769</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325"/>
      <c r="C274" s="325"/>
      <c r="D274" s="292"/>
      <c r="E274" s="31" t="s">
        <v>636</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325"/>
      <c r="C275" s="325"/>
      <c r="D275" s="292"/>
      <c r="E275" s="31" t="s">
        <v>410</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325"/>
      <c r="C276" s="325"/>
      <c r="D276" s="292"/>
      <c r="E276" s="31" t="s">
        <v>411</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325"/>
      <c r="C277" s="325"/>
      <c r="D277" s="292"/>
      <c r="E277" s="31" t="s">
        <v>424</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325"/>
      <c r="C278" s="325"/>
      <c r="D278" s="292"/>
      <c r="E278" s="31" t="s">
        <v>425</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325"/>
      <c r="C279" s="325"/>
      <c r="D279" s="292"/>
      <c r="E279" s="31" t="s">
        <v>698</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309"/>
      <c r="C280" s="309"/>
      <c r="D280" s="305"/>
      <c r="E280" s="31" t="s">
        <v>465</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308" t="s">
        <v>377</v>
      </c>
      <c r="C281" s="308" t="s">
        <v>182</v>
      </c>
      <c r="D281" s="304" t="s">
        <v>181</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325"/>
      <c r="C282" s="325"/>
      <c r="D282" s="292"/>
      <c r="E282" s="72" t="s">
        <v>412</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309"/>
      <c r="C283" s="309"/>
      <c r="D283" s="305"/>
      <c r="E283" s="72" t="s">
        <v>924</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308" t="s">
        <v>184</v>
      </c>
      <c r="C284" s="308" t="s">
        <v>183</v>
      </c>
      <c r="D284" s="304" t="s">
        <v>657</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280680</v>
      </c>
      <c r="X284" s="184">
        <f t="shared" si="19"/>
        <v>84820</v>
      </c>
    </row>
    <row r="285" spans="2:24" ht="47.25">
      <c r="B285" s="325"/>
      <c r="C285" s="325"/>
      <c r="D285" s="292"/>
      <c r="E285" s="31" t="s">
        <v>413</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325"/>
      <c r="C286" s="325"/>
      <c r="D286" s="292"/>
      <c r="E286" s="31" t="s">
        <v>456</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309"/>
      <c r="C287" s="309"/>
      <c r="D287" s="305"/>
      <c r="E287" s="31" t="s">
        <v>457</v>
      </c>
      <c r="F287" s="49"/>
      <c r="G287" s="18"/>
      <c r="H287" s="220"/>
      <c r="I287" s="249">
        <v>3110</v>
      </c>
      <c r="J287" s="21">
        <v>45500</v>
      </c>
      <c r="K287" s="49"/>
      <c r="L287" s="49"/>
      <c r="M287" s="49"/>
      <c r="N287" s="49"/>
      <c r="O287" s="49"/>
      <c r="P287" s="49">
        <v>45500</v>
      </c>
      <c r="Q287" s="49"/>
      <c r="R287" s="49"/>
      <c r="S287" s="49"/>
      <c r="T287" s="49"/>
      <c r="U287" s="49"/>
      <c r="V287" s="49"/>
      <c r="W287" s="49">
        <f>13900+8190+20490</f>
        <v>42580</v>
      </c>
      <c r="X287" s="40">
        <f t="shared" si="19"/>
        <v>2920</v>
      </c>
    </row>
    <row r="288" spans="2:24" ht="15.75">
      <c r="B288" s="301" t="s">
        <v>185</v>
      </c>
      <c r="C288" s="301" t="s">
        <v>188</v>
      </c>
      <c r="D288" s="304" t="s">
        <v>378</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5"/>
      <c r="C289" s="295"/>
      <c r="D289" s="292"/>
      <c r="E289" s="47" t="s">
        <v>128</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5"/>
      <c r="C290" s="295"/>
      <c r="D290" s="292"/>
      <c r="E290" s="47" t="s">
        <v>19</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5"/>
      <c r="C291" s="295"/>
      <c r="D291" s="292"/>
      <c r="E291" s="47" t="s">
        <v>20</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5"/>
      <c r="C292" s="295"/>
      <c r="D292" s="292"/>
      <c r="E292" s="47" t="s">
        <v>4</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5"/>
      <c r="C293" s="295"/>
      <c r="D293" s="292"/>
      <c r="E293" s="47" t="s">
        <v>572</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5"/>
      <c r="C294" s="295"/>
      <c r="D294" s="292"/>
      <c r="E294" s="47" t="s">
        <v>695</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302"/>
      <c r="C295" s="302"/>
      <c r="D295" s="305"/>
      <c r="E295" s="47" t="s">
        <v>571</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308" t="s">
        <v>186</v>
      </c>
      <c r="C296" s="308" t="s">
        <v>189</v>
      </c>
      <c r="D296" s="304" t="s">
        <v>389</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441300.69999999995</v>
      </c>
      <c r="X296" s="184">
        <f t="shared" si="19"/>
        <v>312299.30000000005</v>
      </c>
    </row>
    <row r="297" spans="2:24" ht="47.25">
      <c r="B297" s="325"/>
      <c r="C297" s="325"/>
      <c r="D297" s="292"/>
      <c r="E297" s="31" t="s">
        <v>142</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325"/>
      <c r="C298" s="325"/>
      <c r="D298" s="292"/>
      <c r="E298" s="31" t="s">
        <v>143</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325"/>
      <c r="C299" s="325"/>
      <c r="D299" s="292"/>
      <c r="E299" s="31" t="s">
        <v>920</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309"/>
      <c r="C300" s="309"/>
      <c r="D300" s="305"/>
      <c r="E300" s="31" t="s">
        <v>921</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91800+68255+68998</f>
        <v>229053</v>
      </c>
      <c r="X300" s="40">
        <f t="shared" si="19"/>
        <v>23847</v>
      </c>
    </row>
    <row r="301" spans="2:24" ht="15.75">
      <c r="B301" s="301" t="s">
        <v>187</v>
      </c>
      <c r="C301" s="301" t="s">
        <v>109</v>
      </c>
      <c r="D301" s="304" t="s">
        <v>108</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1246423.4</v>
      </c>
      <c r="X301" s="184">
        <f t="shared" si="19"/>
        <v>1013534.71</v>
      </c>
    </row>
    <row r="302" spans="2:24" ht="94.5">
      <c r="B302" s="295"/>
      <c r="C302" s="295"/>
      <c r="D302" s="292"/>
      <c r="E302" s="267" t="s">
        <v>399</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5"/>
      <c r="C303" s="295"/>
      <c r="D303" s="292"/>
      <c r="E303" s="267" t="s">
        <v>785</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5"/>
      <c r="C304" s="295"/>
      <c r="D304" s="292"/>
      <c r="E304" s="267" t="s">
        <v>786</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5"/>
      <c r="C305" s="295"/>
      <c r="D305" s="292"/>
      <c r="E305" s="267" t="s">
        <v>787</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5"/>
      <c r="C306" s="295"/>
      <c r="D306" s="292"/>
      <c r="E306" s="267" t="s">
        <v>788</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5"/>
      <c r="C307" s="295"/>
      <c r="D307" s="292"/>
      <c r="E307" s="267" t="s">
        <v>190</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5"/>
      <c r="C308" s="295"/>
      <c r="D308" s="292"/>
      <c r="E308" s="267" t="s">
        <v>191</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5"/>
      <c r="C309" s="295"/>
      <c r="D309" s="292"/>
      <c r="E309" s="267" t="s">
        <v>192</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5"/>
      <c r="C310" s="295"/>
      <c r="D310" s="292"/>
      <c r="E310" s="48" t="s">
        <v>46</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5"/>
      <c r="C311" s="295"/>
      <c r="D311" s="292"/>
      <c r="E311" s="48" t="s">
        <v>130</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5"/>
      <c r="C312" s="295"/>
      <c r="D312" s="292"/>
      <c r="E312" s="48" t="s">
        <v>671</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5"/>
      <c r="C313" s="295"/>
      <c r="D313" s="292"/>
      <c r="E313" s="48" t="s">
        <v>672</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5"/>
      <c r="C314" s="295"/>
      <c r="D314" s="292"/>
      <c r="E314" s="67" t="s">
        <v>673</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11639.48-11639.48+456917.3-120917.3</f>
        <v>336000</v>
      </c>
      <c r="X314" s="40">
        <f t="shared" si="19"/>
        <v>244000</v>
      </c>
    </row>
    <row r="315" spans="2:24" ht="47.25">
      <c r="B315" s="295"/>
      <c r="C315" s="295"/>
      <c r="D315" s="292"/>
      <c r="E315" s="31" t="s">
        <v>771</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5"/>
      <c r="C316" s="295"/>
      <c r="D316" s="292"/>
      <c r="E316" s="31" t="s">
        <v>565</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5"/>
      <c r="C317" s="295"/>
      <c r="D317" s="292"/>
      <c r="E317" s="31" t="s">
        <v>566</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5"/>
      <c r="C318" s="295"/>
      <c r="D318" s="292"/>
      <c r="E318" s="31" t="s">
        <v>567</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5"/>
      <c r="C319" s="295"/>
      <c r="D319" s="292"/>
      <c r="E319" s="31" t="s">
        <v>568</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5"/>
      <c r="C320" s="295"/>
      <c r="D320" s="292"/>
      <c r="E320" s="31" t="s">
        <v>569</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5"/>
      <c r="C321" s="295"/>
      <c r="D321" s="292"/>
      <c r="E321" s="31" t="s">
        <v>164</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5"/>
      <c r="C322" s="295"/>
      <c r="D322" s="292"/>
      <c r="E322" s="31" t="s">
        <v>151</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302"/>
      <c r="C323" s="302"/>
      <c r="D323" s="305"/>
      <c r="E323" s="31" t="s">
        <v>690</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301" t="s">
        <v>646</v>
      </c>
      <c r="C324" s="301" t="s">
        <v>110</v>
      </c>
      <c r="D324" s="304" t="s">
        <v>517</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302"/>
      <c r="C325" s="302"/>
      <c r="D325" s="305"/>
      <c r="E325" s="70" t="s">
        <v>193</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301" t="s">
        <v>111</v>
      </c>
      <c r="C326" s="301" t="s">
        <v>114</v>
      </c>
      <c r="D326" s="304" t="s">
        <v>115</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888798.5800000001</v>
      </c>
      <c r="X326" s="184">
        <f t="shared" si="19"/>
        <v>467405.17999999993</v>
      </c>
    </row>
    <row r="327" spans="2:24" ht="63">
      <c r="B327" s="295"/>
      <c r="C327" s="295"/>
      <c r="D327" s="292"/>
      <c r="E327" s="267" t="s">
        <v>194</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5"/>
      <c r="C328" s="295"/>
      <c r="D328" s="292"/>
      <c r="E328" s="267" t="s">
        <v>857</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5"/>
      <c r="C329" s="295"/>
      <c r="D329" s="292"/>
      <c r="E329" s="48" t="s">
        <v>47</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5"/>
      <c r="C330" s="295"/>
      <c r="D330" s="292"/>
      <c r="E330" s="48" t="s">
        <v>765</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5"/>
      <c r="C331" s="295"/>
      <c r="D331" s="292"/>
      <c r="E331" s="67" t="s">
        <v>691</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5"/>
      <c r="C332" s="295"/>
      <c r="D332" s="292"/>
      <c r="E332" s="67" t="s">
        <v>495</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5"/>
      <c r="C333" s="295"/>
      <c r="D333" s="292"/>
      <c r="E333" s="67" t="s">
        <v>752</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5"/>
      <c r="C334" s="295"/>
      <c r="D334" s="292"/>
      <c r="E334" s="31" t="s">
        <v>422</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5"/>
      <c r="C335" s="295"/>
      <c r="D335" s="292"/>
      <c r="E335" s="31" t="s">
        <v>429</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5"/>
      <c r="C336" s="295"/>
      <c r="D336" s="292"/>
      <c r="E336" s="31" t="s">
        <v>904</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5"/>
      <c r="C337" s="295"/>
      <c r="D337" s="292"/>
      <c r="E337" s="31" t="s">
        <v>905</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5"/>
      <c r="C338" s="295"/>
      <c r="D338" s="292"/>
      <c r="E338" s="31" t="s">
        <v>897</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5"/>
      <c r="C339" s="295"/>
      <c r="D339" s="292"/>
      <c r="E339" s="31" t="s">
        <v>898</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9"/>
        <v>32242</v>
      </c>
    </row>
    <row r="340" spans="2:24" ht="47.25">
      <c r="B340" s="295"/>
      <c r="C340" s="295"/>
      <c r="D340" s="292"/>
      <c r="E340" s="31" t="s">
        <v>363</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5"/>
      <c r="C341" s="295"/>
      <c r="D341" s="292"/>
      <c r="E341" s="31" t="s">
        <v>164</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5"/>
      <c r="C342" s="295"/>
      <c r="D342" s="292"/>
      <c r="E342" s="31" t="s">
        <v>364</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301" t="s">
        <v>113</v>
      </c>
      <c r="C343" s="301" t="s">
        <v>114</v>
      </c>
      <c r="D343" s="304" t="s">
        <v>117</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5"/>
      <c r="C344" s="295"/>
      <c r="D344" s="292"/>
      <c r="E344" s="70" t="s">
        <v>193</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302"/>
      <c r="C345" s="302"/>
      <c r="D345" s="305"/>
      <c r="E345" s="80" t="s">
        <v>822</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301" t="s">
        <v>943</v>
      </c>
      <c r="C346" s="301" t="s">
        <v>944</v>
      </c>
      <c r="D346" s="304" t="s">
        <v>118</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5"/>
      <c r="C347" s="295"/>
      <c r="D347" s="292"/>
      <c r="E347" s="47" t="s">
        <v>860</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5"/>
      <c r="C348" s="295"/>
      <c r="D348" s="292"/>
      <c r="E348" s="29" t="s">
        <v>861</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5"/>
      <c r="C349" s="295"/>
      <c r="D349" s="292"/>
      <c r="E349" s="81" t="s">
        <v>205</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5"/>
      <c r="C350" s="295"/>
      <c r="D350" s="292"/>
      <c r="E350" s="279" t="s">
        <v>699</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302"/>
      <c r="C351" s="302"/>
      <c r="D351" s="305"/>
      <c r="E351" s="67" t="s">
        <v>206</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301" t="s">
        <v>651</v>
      </c>
      <c r="C352" s="301" t="s">
        <v>385</v>
      </c>
      <c r="D352" s="304" t="s">
        <v>602</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547805.2400000001</v>
      </c>
      <c r="X352" s="184">
        <f t="shared" si="29"/>
        <v>5656835.43</v>
      </c>
    </row>
    <row r="353" spans="2:24" ht="78.75">
      <c r="B353" s="295"/>
      <c r="C353" s="295"/>
      <c r="D353" s="292"/>
      <c r="E353" s="72" t="s">
        <v>324</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5"/>
      <c r="C354" s="295"/>
      <c r="D354" s="292"/>
      <c r="E354" s="47" t="s">
        <v>523</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5"/>
      <c r="C355" s="295"/>
      <c r="D355" s="292"/>
      <c r="E355" s="64" t="s">
        <v>534</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5"/>
      <c r="C356" s="295"/>
      <c r="D356" s="292"/>
      <c r="E356" s="64" t="s">
        <v>535</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5"/>
      <c r="C357" s="295"/>
      <c r="D357" s="292"/>
      <c r="E357" s="47" t="s">
        <v>538</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5"/>
      <c r="C358" s="295"/>
      <c r="D358" s="292"/>
      <c r="E358" s="47" t="s">
        <v>207</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5"/>
      <c r="C359" s="295"/>
      <c r="D359" s="292"/>
      <c r="E359" s="47" t="s">
        <v>208</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29"/>
        <v>447296.23</v>
      </c>
    </row>
    <row r="360" spans="2:24" ht="31.5">
      <c r="B360" s="295"/>
      <c r="C360" s="295"/>
      <c r="D360" s="292"/>
      <c r="E360" s="47" t="s">
        <v>843</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5"/>
      <c r="C361" s="295"/>
      <c r="D361" s="292"/>
      <c r="E361" s="47" t="s">
        <v>499</v>
      </c>
      <c r="F361" s="45"/>
      <c r="G361" s="18"/>
      <c r="H361" s="216"/>
      <c r="I361" s="249">
        <v>3142</v>
      </c>
      <c r="J361" s="9">
        <v>1320</v>
      </c>
      <c r="K361" s="49"/>
      <c r="L361" s="49"/>
      <c r="M361" s="49"/>
      <c r="N361" s="49"/>
      <c r="O361" s="49"/>
      <c r="P361" s="49"/>
      <c r="Q361" s="49"/>
      <c r="R361" s="49"/>
      <c r="S361" s="49">
        <v>1320</v>
      </c>
      <c r="T361" s="49"/>
      <c r="U361" s="49"/>
      <c r="V361" s="49"/>
      <c r="W361" s="49"/>
      <c r="X361" s="40">
        <f t="shared" si="29"/>
        <v>1320</v>
      </c>
    </row>
    <row r="362" spans="2:24" ht="63">
      <c r="B362" s="295"/>
      <c r="C362" s="295"/>
      <c r="D362" s="292"/>
      <c r="E362" s="70" t="s">
        <v>676</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5"/>
      <c r="C363" s="295"/>
      <c r="D363" s="292"/>
      <c r="E363" s="70" t="s">
        <v>677</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5"/>
      <c r="C364" s="295"/>
      <c r="D364" s="292"/>
      <c r="E364" s="70" t="s">
        <v>678</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302"/>
      <c r="C365" s="302"/>
      <c r="D365" s="305"/>
      <c r="E365" s="47" t="s">
        <v>48</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301" t="s">
        <v>652</v>
      </c>
      <c r="C366" s="301" t="s">
        <v>109</v>
      </c>
      <c r="D366" s="304" t="s">
        <v>539</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5"/>
      <c r="C367" s="295"/>
      <c r="D367" s="292"/>
      <c r="E367" s="70" t="s">
        <v>540</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5"/>
      <c r="C368" s="295"/>
      <c r="D368" s="292"/>
      <c r="E368" s="70" t="s">
        <v>49</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5"/>
      <c r="C369" s="295"/>
      <c r="D369" s="292"/>
      <c r="E369" s="70" t="s">
        <v>676</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5"/>
      <c r="C370" s="295"/>
      <c r="D370" s="292"/>
      <c r="E370" s="70" t="s">
        <v>677</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5"/>
      <c r="C371" s="295"/>
      <c r="D371" s="292"/>
      <c r="E371" s="70" t="s">
        <v>678</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302"/>
      <c r="C372" s="302"/>
      <c r="D372" s="305"/>
      <c r="E372" s="70" t="s">
        <v>462</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308" t="s">
        <v>647</v>
      </c>
      <c r="C373" s="308" t="s">
        <v>944</v>
      </c>
      <c r="D373" s="304" t="s">
        <v>77</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325"/>
      <c r="C374" s="325"/>
      <c r="D374" s="292"/>
      <c r="E374" s="83" t="s">
        <v>819</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325"/>
      <c r="C375" s="325"/>
      <c r="D375" s="292"/>
      <c r="E375" s="10" t="s">
        <v>820</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325"/>
      <c r="C376" s="325"/>
      <c r="D376" s="292"/>
      <c r="E376" s="10" t="s">
        <v>821</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325"/>
      <c r="C377" s="325"/>
      <c r="D377" s="292"/>
      <c r="E377" s="12" t="s">
        <v>557</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325"/>
      <c r="C378" s="325"/>
      <c r="D378" s="292"/>
      <c r="E378" s="85" t="s">
        <v>619</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325"/>
      <c r="C379" s="325"/>
      <c r="D379" s="292"/>
      <c r="E379" s="87" t="s">
        <v>620</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325"/>
      <c r="C380" s="325"/>
      <c r="D380" s="292"/>
      <c r="E380" s="87" t="s">
        <v>621</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325"/>
      <c r="C381" s="325"/>
      <c r="D381" s="292"/>
      <c r="E381" s="47" t="s">
        <v>175</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325"/>
      <c r="C382" s="325"/>
      <c r="D382" s="292"/>
      <c r="E382" s="47" t="s">
        <v>176</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325"/>
      <c r="C383" s="325"/>
      <c r="D383" s="292"/>
      <c r="E383" s="47" t="s">
        <v>622</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325"/>
      <c r="C384" s="325"/>
      <c r="D384" s="292"/>
      <c r="E384" s="85" t="s">
        <v>623</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325"/>
      <c r="C385" s="325"/>
      <c r="D385" s="292"/>
      <c r="E385" s="47" t="s">
        <v>886</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325"/>
      <c r="C386" s="325"/>
      <c r="D386" s="292"/>
      <c r="E386" s="47" t="s">
        <v>887</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325"/>
      <c r="C387" s="325"/>
      <c r="D387" s="292"/>
      <c r="E387" s="47" t="s">
        <v>68</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325"/>
      <c r="C388" s="325"/>
      <c r="D388" s="292"/>
      <c r="E388" s="31" t="s">
        <v>102</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325"/>
      <c r="C389" s="325"/>
      <c r="D389" s="292"/>
      <c r="E389" s="83" t="s">
        <v>103</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325"/>
      <c r="C390" s="325"/>
      <c r="D390" s="292"/>
      <c r="E390" s="31" t="s">
        <v>829</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297" t="s">
        <v>526</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9783162.370000001</v>
      </c>
      <c r="X391" s="60">
        <f t="shared" si="29"/>
        <v>11508558.359999996</v>
      </c>
    </row>
    <row r="392" spans="2:24" ht="15.75">
      <c r="B392" s="301" t="s">
        <v>653</v>
      </c>
      <c r="C392" s="301" t="s">
        <v>603</v>
      </c>
      <c r="D392" s="304" t="s">
        <v>541</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4937276.89</v>
      </c>
      <c r="X392" s="184">
        <f t="shared" si="29"/>
        <v>4675578.680000001</v>
      </c>
    </row>
    <row r="393" spans="2:24" ht="78.75">
      <c r="B393" s="295"/>
      <c r="C393" s="295"/>
      <c r="D393" s="292"/>
      <c r="E393" s="19" t="s">
        <v>542</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5"/>
      <c r="C394" s="295"/>
      <c r="D394" s="292"/>
      <c r="E394" s="20" t="s">
        <v>71</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5"/>
      <c r="C395" s="295"/>
      <c r="D395" s="292"/>
      <c r="E395" s="10" t="s">
        <v>913</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5"/>
      <c r="C396" s="295"/>
      <c r="D396" s="292"/>
      <c r="E396" s="22" t="s">
        <v>73</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5"/>
      <c r="C397" s="295"/>
      <c r="D397" s="292"/>
      <c r="E397" s="23" t="s">
        <v>74</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5"/>
      <c r="C398" s="295"/>
      <c r="D398" s="292"/>
      <c r="E398" s="23" t="s">
        <v>75</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5"/>
      <c r="C399" s="295"/>
      <c r="D399" s="292"/>
      <c r="E399" s="10" t="s">
        <v>335</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5"/>
      <c r="C400" s="295"/>
      <c r="D400" s="292"/>
      <c r="E400" s="10" t="s">
        <v>837</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5"/>
      <c r="C401" s="295"/>
      <c r="D401" s="292"/>
      <c r="E401" s="10" t="s">
        <v>476</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5"/>
      <c r="C402" s="295"/>
      <c r="D402" s="292"/>
      <c r="E402" s="10" t="s">
        <v>78</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5"/>
      <c r="C403" s="295"/>
      <c r="D403" s="292"/>
      <c r="E403" s="10" t="s">
        <v>468</v>
      </c>
      <c r="F403" s="76"/>
      <c r="G403" s="18"/>
      <c r="H403" s="224"/>
      <c r="I403" s="251" t="s">
        <v>382</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5"/>
      <c r="C404" s="295"/>
      <c r="D404" s="292"/>
      <c r="E404" s="10" t="s">
        <v>899</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5"/>
      <c r="C405" s="295"/>
      <c r="D405" s="292"/>
      <c r="E405" s="10" t="s">
        <v>862</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5"/>
      <c r="C406" s="295"/>
      <c r="D406" s="292"/>
      <c r="E406" s="10" t="s">
        <v>266</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5"/>
      <c r="C407" s="295"/>
      <c r="D407" s="292"/>
      <c r="E407" s="10" t="s">
        <v>692</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5"/>
      <c r="C408" s="295"/>
      <c r="D408" s="292"/>
      <c r="E408" s="10" t="s">
        <v>453</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5"/>
      <c r="C409" s="295"/>
      <c r="D409" s="292"/>
      <c r="E409" s="88" t="s">
        <v>830</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243207.5</v>
      </c>
      <c r="X409" s="40">
        <f t="shared" si="41"/>
        <v>151663.5</v>
      </c>
    </row>
    <row r="410" spans="2:24" ht="15.75">
      <c r="B410" s="295"/>
      <c r="C410" s="295"/>
      <c r="D410" s="292"/>
      <c r="E410" s="89" t="s">
        <v>831</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5"/>
      <c r="C411" s="295"/>
      <c r="D411" s="292"/>
      <c r="E411" s="89" t="s">
        <v>832</v>
      </c>
      <c r="F411" s="49"/>
      <c r="G411" s="50"/>
      <c r="H411" s="220"/>
      <c r="I411" s="255">
        <v>3110</v>
      </c>
      <c r="J411" s="49">
        <v>91200</v>
      </c>
      <c r="K411" s="49"/>
      <c r="L411" s="49"/>
      <c r="M411" s="49"/>
      <c r="N411" s="49"/>
      <c r="O411" s="49"/>
      <c r="P411" s="49"/>
      <c r="Q411" s="49"/>
      <c r="R411" s="49">
        <v>91200</v>
      </c>
      <c r="S411" s="49"/>
      <c r="T411" s="49"/>
      <c r="U411" s="49"/>
      <c r="V411" s="49"/>
      <c r="W411" s="49"/>
      <c r="X411" s="40">
        <f t="shared" si="41"/>
        <v>91200</v>
      </c>
    </row>
    <row r="412" spans="2:24" ht="15.75">
      <c r="B412" s="295"/>
      <c r="C412" s="295"/>
      <c r="D412" s="292"/>
      <c r="E412" s="89" t="s">
        <v>833</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5"/>
      <c r="C413" s="295"/>
      <c r="D413" s="292"/>
      <c r="E413" s="89" t="s">
        <v>203</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5"/>
      <c r="C414" s="295"/>
      <c r="D414" s="292"/>
      <c r="E414" s="88" t="s">
        <v>486</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5"/>
      <c r="C415" s="295"/>
      <c r="D415" s="292"/>
      <c r="E415" s="90" t="s">
        <v>487</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5"/>
      <c r="C416" s="295"/>
      <c r="D416" s="292"/>
      <c r="E416" s="90" t="s">
        <v>488</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5"/>
      <c r="C417" s="295"/>
      <c r="D417" s="292"/>
      <c r="E417" s="90" t="s">
        <v>489</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5"/>
      <c r="C418" s="295"/>
      <c r="D418" s="292"/>
      <c r="E418" s="90" t="s">
        <v>490</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5"/>
      <c r="C419" s="295"/>
      <c r="D419" s="292"/>
      <c r="E419" s="90" t="s">
        <v>491</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5"/>
      <c r="C420" s="295"/>
      <c r="D420" s="292"/>
      <c r="E420" s="10" t="s">
        <v>492</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5"/>
      <c r="C421" s="295"/>
      <c r="D421" s="292"/>
      <c r="E421" s="88" t="s">
        <v>83</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5"/>
      <c r="C422" s="295"/>
      <c r="D422" s="292"/>
      <c r="E422" s="91" t="s">
        <v>720</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5"/>
      <c r="C423" s="295"/>
      <c r="D423" s="292"/>
      <c r="E423" s="91" t="s">
        <v>219</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5"/>
      <c r="C424" s="295"/>
      <c r="D424" s="292"/>
      <c r="E424" s="91" t="s">
        <v>220</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5"/>
      <c r="C425" s="295"/>
      <c r="D425" s="292"/>
      <c r="E425" s="91" t="s">
        <v>221</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5"/>
      <c r="C426" s="295"/>
      <c r="D426" s="292"/>
      <c r="E426" s="91" t="s">
        <v>825</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5"/>
      <c r="C427" s="295"/>
      <c r="D427" s="292"/>
      <c r="E427" s="91" t="s">
        <v>826</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5"/>
      <c r="C428" s="295"/>
      <c r="D428" s="292"/>
      <c r="E428" s="92" t="s">
        <v>394</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5"/>
      <c r="C429" s="295"/>
      <c r="D429" s="292"/>
      <c r="E429" s="92" t="s">
        <v>827</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5"/>
      <c r="C430" s="295"/>
      <c r="D430" s="292"/>
      <c r="E430" s="92" t="s">
        <v>828</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5"/>
      <c r="C431" s="295"/>
      <c r="D431" s="292"/>
      <c r="E431" s="93" t="s">
        <v>835</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5"/>
      <c r="C432" s="295"/>
      <c r="D432" s="292"/>
      <c r="E432" s="93" t="s">
        <v>888</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5"/>
      <c r="C433" s="295"/>
      <c r="D433" s="292"/>
      <c r="E433" s="93" t="s">
        <v>558</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5"/>
      <c r="C434" s="295"/>
      <c r="D434" s="292"/>
      <c r="E434" s="93" t="s">
        <v>559</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5"/>
      <c r="C435" s="295"/>
      <c r="D435" s="292"/>
      <c r="E435" s="88" t="s">
        <v>874</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5"/>
      <c r="C436" s="295"/>
      <c r="D436" s="292"/>
      <c r="E436" s="88" t="s">
        <v>875</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5"/>
      <c r="C437" s="295"/>
      <c r="D437" s="292"/>
      <c r="E437" s="88" t="s">
        <v>876</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95"/>
      <c r="C438" s="295"/>
      <c r="D438" s="292"/>
      <c r="E438" s="88" t="s">
        <v>877</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5"/>
      <c r="C439" s="295"/>
      <c r="D439" s="292"/>
      <c r="E439" s="88" t="s">
        <v>309</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5"/>
      <c r="C440" s="295"/>
      <c r="D440" s="292"/>
      <c r="E440" s="88" t="s">
        <v>437</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5"/>
      <c r="C441" s="295"/>
      <c r="D441" s="292"/>
      <c r="E441" s="88" t="s">
        <v>357</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5"/>
      <c r="C442" s="295"/>
      <c r="D442" s="292"/>
      <c r="E442" s="88" t="s">
        <v>197</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5"/>
      <c r="C443" s="295"/>
      <c r="D443" s="292"/>
      <c r="E443" s="88" t="s">
        <v>88</v>
      </c>
      <c r="F443" s="49"/>
      <c r="G443" s="18"/>
      <c r="H443" s="220"/>
      <c r="I443" s="255">
        <v>3132</v>
      </c>
      <c r="J443" s="49">
        <v>500000</v>
      </c>
      <c r="K443" s="49"/>
      <c r="L443" s="49"/>
      <c r="M443" s="49"/>
      <c r="N443" s="49"/>
      <c r="O443" s="49"/>
      <c r="P443" s="49"/>
      <c r="Q443" s="49"/>
      <c r="R443" s="49"/>
      <c r="S443" s="49">
        <v>500000</v>
      </c>
      <c r="T443" s="49"/>
      <c r="U443" s="49"/>
      <c r="V443" s="49"/>
      <c r="W443" s="49">
        <f>145521.9-145521.9</f>
        <v>0</v>
      </c>
      <c r="X443" s="40">
        <f t="shared" si="41"/>
        <v>500000</v>
      </c>
    </row>
    <row r="444" spans="2:24" ht="68.25" customHeight="1">
      <c r="B444" s="295"/>
      <c r="C444" s="295"/>
      <c r="D444" s="292"/>
      <c r="E444" s="88" t="s">
        <v>89</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5"/>
      <c r="C445" s="295"/>
      <c r="D445" s="292"/>
      <c r="E445" s="88" t="s">
        <v>90</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302"/>
      <c r="C446" s="302"/>
      <c r="D446" s="305"/>
      <c r="E446" s="88" t="s">
        <v>434</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301" t="s">
        <v>654</v>
      </c>
      <c r="C447" s="301" t="s">
        <v>605</v>
      </c>
      <c r="D447" s="304" t="s">
        <v>604</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5"/>
      <c r="C448" s="295"/>
      <c r="D448" s="292"/>
      <c r="E448" s="94" t="s">
        <v>79</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5"/>
      <c r="C449" s="295"/>
      <c r="D449" s="292"/>
      <c r="E449" s="95" t="s">
        <v>358</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5"/>
      <c r="C450" s="295"/>
      <c r="D450" s="292"/>
      <c r="E450" s="95" t="s">
        <v>259</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5"/>
      <c r="C451" s="295"/>
      <c r="D451" s="292"/>
      <c r="E451" s="95" t="s">
        <v>303</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5"/>
      <c r="C452" s="295"/>
      <c r="D452" s="292"/>
      <c r="E452" s="95" t="s">
        <v>318</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5"/>
      <c r="C453" s="295"/>
      <c r="D453" s="292"/>
      <c r="E453" s="95" t="s">
        <v>807</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5"/>
      <c r="C454" s="295"/>
      <c r="D454" s="292"/>
      <c r="E454" s="95" t="s">
        <v>885</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5"/>
      <c r="C455" s="295"/>
      <c r="D455" s="292"/>
      <c r="E455" s="95" t="s">
        <v>744</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5"/>
      <c r="C456" s="295"/>
      <c r="D456" s="292"/>
      <c r="E456" s="95" t="s">
        <v>743</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5"/>
      <c r="C457" s="295"/>
      <c r="D457" s="292"/>
      <c r="E457" s="95" t="s">
        <v>341</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5"/>
      <c r="C458" s="295"/>
      <c r="D458" s="292"/>
      <c r="E458" s="96" t="s">
        <v>342</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5"/>
      <c r="C459" s="295"/>
      <c r="D459" s="292"/>
      <c r="E459" s="96" t="s">
        <v>343</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5"/>
      <c r="C460" s="295"/>
      <c r="D460" s="292"/>
      <c r="E460" s="96" t="s">
        <v>344</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5"/>
      <c r="C461" s="295"/>
      <c r="D461" s="292"/>
      <c r="E461" s="96" t="s">
        <v>345</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5"/>
      <c r="C462" s="295"/>
      <c r="D462" s="292"/>
      <c r="E462" s="96" t="s">
        <v>346</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5"/>
      <c r="C463" s="295"/>
      <c r="D463" s="292"/>
      <c r="E463" s="96" t="s">
        <v>347</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5"/>
      <c r="C464" s="295"/>
      <c r="D464" s="292"/>
      <c r="E464" s="96" t="s">
        <v>348</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5"/>
      <c r="C465" s="295"/>
      <c r="D465" s="292"/>
      <c r="E465" s="96" t="s">
        <v>349</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5"/>
      <c r="C466" s="295"/>
      <c r="D466" s="292"/>
      <c r="E466" s="96" t="s">
        <v>350</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5"/>
      <c r="C467" s="295"/>
      <c r="D467" s="292"/>
      <c r="E467" s="96" t="s">
        <v>351</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5"/>
      <c r="C468" s="295"/>
      <c r="D468" s="292"/>
      <c r="E468" s="96" t="s">
        <v>352</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5"/>
      <c r="C469" s="295"/>
      <c r="D469" s="292"/>
      <c r="E469" s="96" t="s">
        <v>428</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5"/>
      <c r="C470" s="295"/>
      <c r="D470" s="292"/>
      <c r="E470" s="96" t="s">
        <v>353</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5"/>
      <c r="C471" s="295"/>
      <c r="D471" s="292"/>
      <c r="E471" s="96" t="s">
        <v>354</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302"/>
      <c r="C472" s="302"/>
      <c r="D472" s="305"/>
      <c r="E472" s="96" t="s">
        <v>355</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301" t="s">
        <v>655</v>
      </c>
      <c r="C473" s="301" t="s">
        <v>606</v>
      </c>
      <c r="D473" s="304" t="s">
        <v>725</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2661056.2</v>
      </c>
      <c r="X473" s="184">
        <f t="shared" si="49"/>
        <v>4451339.350000001</v>
      </c>
    </row>
    <row r="474" spans="2:24" ht="47.25">
      <c r="B474" s="295"/>
      <c r="C474" s="295"/>
      <c r="D474" s="292"/>
      <c r="E474" s="10" t="s">
        <v>86</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5"/>
      <c r="C475" s="295"/>
      <c r="D475" s="292"/>
      <c r="E475" s="11" t="s">
        <v>87</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5"/>
      <c r="C476" s="295"/>
      <c r="D476" s="292"/>
      <c r="E476" s="11" t="s">
        <v>146</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5"/>
      <c r="C477" s="295"/>
      <c r="D477" s="292"/>
      <c r="E477" s="11" t="s">
        <v>319</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5"/>
      <c r="C478" s="295"/>
      <c r="D478" s="292"/>
      <c r="E478" s="10" t="s">
        <v>320</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5"/>
      <c r="C479" s="295"/>
      <c r="D479" s="292"/>
      <c r="E479" s="11" t="s">
        <v>146</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5"/>
      <c r="C480" s="295"/>
      <c r="D480" s="292"/>
      <c r="E480" s="11" t="s">
        <v>319</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5"/>
      <c r="C481" s="295"/>
      <c r="D481" s="292"/>
      <c r="E481" s="10" t="s">
        <v>483</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5"/>
      <c r="C482" s="295"/>
      <c r="D482" s="292"/>
      <c r="E482" s="24" t="s">
        <v>484</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5"/>
      <c r="C483" s="295"/>
      <c r="D483" s="292"/>
      <c r="E483" s="24" t="s">
        <v>5</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5"/>
      <c r="C484" s="295"/>
      <c r="D484" s="292"/>
      <c r="E484" s="24" t="s">
        <v>91</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5"/>
      <c r="C485" s="295"/>
      <c r="D485" s="292"/>
      <c r="E485" s="24" t="s">
        <v>92</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5"/>
      <c r="C486" s="295"/>
      <c r="D486" s="292"/>
      <c r="E486" s="88" t="s">
        <v>119</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49"/>
        <v>524426</v>
      </c>
    </row>
    <row r="487" spans="2:24" ht="15.75">
      <c r="B487" s="295"/>
      <c r="C487" s="295"/>
      <c r="D487" s="292"/>
      <c r="E487" s="89" t="s">
        <v>831</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5"/>
      <c r="C488" s="295"/>
      <c r="D488" s="292"/>
      <c r="E488" s="89" t="s">
        <v>832</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95"/>
      <c r="C489" s="295"/>
      <c r="D489" s="292"/>
      <c r="E489" s="89" t="s">
        <v>833</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5"/>
      <c r="C490" s="295"/>
      <c r="D490" s="292"/>
      <c r="E490" s="89" t="s">
        <v>203</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5"/>
      <c r="C491" s="295"/>
      <c r="D491" s="292"/>
      <c r="E491" s="88" t="s">
        <v>882</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5"/>
      <c r="C492" s="295"/>
      <c r="D492" s="292"/>
      <c r="E492" s="88" t="s">
        <v>883</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5"/>
      <c r="C493" s="295"/>
      <c r="D493" s="292"/>
      <c r="E493" s="97" t="s">
        <v>32</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5"/>
      <c r="C494" s="295"/>
      <c r="D494" s="292"/>
      <c r="E494" s="97" t="s">
        <v>33</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5"/>
      <c r="C495" s="295"/>
      <c r="D495" s="292"/>
      <c r="E495" s="97" t="s">
        <v>34</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5"/>
      <c r="C496" s="295"/>
      <c r="D496" s="292"/>
      <c r="E496" s="97" t="s">
        <v>35</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5"/>
      <c r="C497" s="295"/>
      <c r="D497" s="292"/>
      <c r="E497" s="97" t="s">
        <v>36</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5"/>
      <c r="C498" s="295"/>
      <c r="D498" s="292"/>
      <c r="E498" s="98" t="s">
        <v>198</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5"/>
      <c r="C499" s="295"/>
      <c r="D499" s="292"/>
      <c r="E499" s="98" t="s">
        <v>37</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5"/>
      <c r="C500" s="295"/>
      <c r="D500" s="292"/>
      <c r="E500" s="330" t="s">
        <v>134</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5"/>
      <c r="C502" s="295"/>
      <c r="D502" s="292"/>
      <c r="E502" s="88" t="s">
        <v>30</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5"/>
      <c r="C503" s="295"/>
      <c r="D503" s="292"/>
      <c r="E503" s="88" t="s">
        <v>93</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302"/>
      <c r="C504" s="302"/>
      <c r="D504" s="305"/>
      <c r="E504" s="88" t="s">
        <v>31</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294" t="s">
        <v>656</v>
      </c>
      <c r="C505" s="294" t="s">
        <v>608</v>
      </c>
      <c r="D505" s="291" t="s">
        <v>607</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5"/>
      <c r="C506" s="295"/>
      <c r="D506" s="292"/>
      <c r="E506" s="10" t="s">
        <v>485</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5"/>
      <c r="C507" s="295"/>
      <c r="D507" s="292"/>
      <c r="E507" s="11" t="s">
        <v>381</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5"/>
      <c r="C508" s="295"/>
      <c r="D508" s="292"/>
      <c r="E508" s="10" t="s">
        <v>94</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296"/>
      <c r="C509" s="296"/>
      <c r="D509" s="293"/>
      <c r="E509" s="11" t="s">
        <v>95</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301" t="s">
        <v>609</v>
      </c>
      <c r="C510" s="301" t="s">
        <v>603</v>
      </c>
      <c r="D510" s="304" t="s">
        <v>506</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49"/>
        <v>505291.94000000006</v>
      </c>
    </row>
    <row r="511" spans="2:24" ht="110.25">
      <c r="B511" s="295"/>
      <c r="C511" s="295"/>
      <c r="D511" s="292"/>
      <c r="E511" s="24" t="s">
        <v>507</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5"/>
      <c r="C512" s="295"/>
      <c r="D512" s="292"/>
      <c r="E512" s="24" t="s">
        <v>742</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302"/>
      <c r="C513" s="302"/>
      <c r="D513" s="305"/>
      <c r="E513" s="95" t="s">
        <v>250</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297" t="s">
        <v>39</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1315751.1</v>
      </c>
      <c r="X514" s="60">
        <f t="shared" si="49"/>
        <v>684682.2999999998</v>
      </c>
    </row>
    <row r="515" spans="2:24" ht="15.75">
      <c r="B515" s="308" t="s">
        <v>939</v>
      </c>
      <c r="C515" s="332" t="s">
        <v>937</v>
      </c>
      <c r="D515" s="304" t="s">
        <v>336</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325"/>
      <c r="C516" s="334"/>
      <c r="D516" s="292"/>
      <c r="E516" s="94" t="s">
        <v>84</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325"/>
      <c r="C517" s="334"/>
      <c r="D517" s="292"/>
      <c r="E517" s="94" t="s">
        <v>85</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325"/>
      <c r="C518" s="334"/>
      <c r="D518" s="292"/>
      <c r="E518" s="94" t="s">
        <v>823</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325"/>
      <c r="C519" s="334"/>
      <c r="D519" s="292"/>
      <c r="E519" s="94" t="s">
        <v>624</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325"/>
      <c r="C520" s="334"/>
      <c r="D520" s="292"/>
      <c r="E520" s="94" t="s">
        <v>625</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309"/>
      <c r="C521" s="333"/>
      <c r="D521" s="305"/>
      <c r="E521" s="94" t="s">
        <v>626</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308" t="s">
        <v>317</v>
      </c>
      <c r="C522" s="308" t="s">
        <v>936</v>
      </c>
      <c r="D522" s="304" t="s">
        <v>316</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216568.30000000002</v>
      </c>
      <c r="X522" s="184">
        <f t="shared" si="49"/>
        <v>31681.699999999983</v>
      </c>
    </row>
    <row r="523" spans="2:24" ht="78.75">
      <c r="B523" s="309"/>
      <c r="C523" s="309"/>
      <c r="D523" s="305"/>
      <c r="E523" s="145" t="s">
        <v>562</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1188+1188+22646.7+28851.3+35243.6+1584+29921.9+32123.7+54722.5+9098.6</f>
        <v>216568.30000000002</v>
      </c>
      <c r="X523" s="40">
        <f t="shared" si="49"/>
        <v>31681.699999999983</v>
      </c>
    </row>
    <row r="524" spans="2:24" ht="15.75">
      <c r="B524" s="301" t="s">
        <v>388</v>
      </c>
      <c r="C524" s="301" t="s">
        <v>508</v>
      </c>
      <c r="D524" s="304" t="s">
        <v>147</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5"/>
      <c r="C525" s="295"/>
      <c r="D525" s="292"/>
      <c r="E525" s="27" t="s">
        <v>148</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5"/>
      <c r="C526" s="295"/>
      <c r="D526" s="292"/>
      <c r="E526" s="27" t="s">
        <v>466</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5"/>
      <c r="C527" s="295"/>
      <c r="D527" s="292"/>
      <c r="E527" s="27" t="s">
        <v>16</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5"/>
      <c r="C528" s="295"/>
      <c r="D528" s="292"/>
      <c r="E528" s="27" t="s">
        <v>726</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5"/>
      <c r="C529" s="295"/>
      <c r="D529" s="292"/>
      <c r="E529" s="27" t="s">
        <v>261</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5"/>
      <c r="C530" s="295"/>
      <c r="D530" s="292"/>
      <c r="E530" s="27" t="s">
        <v>262</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302"/>
      <c r="C531" s="302"/>
      <c r="D531" s="305"/>
      <c r="E531" s="27" t="s">
        <v>149</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297" t="s">
        <v>40</v>
      </c>
      <c r="E532" s="298"/>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39531724.379999995</v>
      </c>
      <c r="X532" s="60">
        <f t="shared" si="60"/>
        <v>55941167.010000005</v>
      </c>
    </row>
    <row r="533" spans="2:24" ht="15.75">
      <c r="B533" s="332" t="s">
        <v>939</v>
      </c>
      <c r="C533" s="332" t="s">
        <v>937</v>
      </c>
      <c r="D533" s="304" t="s">
        <v>336</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5"/>
      <c r="E534" s="103" t="s">
        <v>263</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301" t="s">
        <v>617</v>
      </c>
      <c r="C535" s="301" t="s">
        <v>611</v>
      </c>
      <c r="D535" s="304" t="s">
        <v>612</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9247179.9</v>
      </c>
      <c r="X535" s="184">
        <f t="shared" si="60"/>
        <v>1448534.6199999992</v>
      </c>
    </row>
    <row r="536" spans="2:24" ht="63">
      <c r="B536" s="295"/>
      <c r="C536" s="295"/>
      <c r="D536" s="292"/>
      <c r="E536" s="19" t="s">
        <v>614</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5"/>
      <c r="C537" s="295"/>
      <c r="D537" s="292"/>
      <c r="E537" s="19" t="s">
        <v>196</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5"/>
      <c r="C538" s="295"/>
      <c r="D538" s="292"/>
      <c r="E538" s="28" t="s">
        <v>630</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5"/>
      <c r="C539" s="295"/>
      <c r="D539" s="292"/>
      <c r="E539" s="28" t="s">
        <v>561</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5"/>
      <c r="C540" s="295"/>
      <c r="D540" s="292"/>
      <c r="E540" s="28" t="s">
        <v>38</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5"/>
      <c r="C541" s="295"/>
      <c r="D541" s="292"/>
      <c r="E541" s="28" t="s">
        <v>21</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5"/>
      <c r="C542" s="295"/>
      <c r="D542" s="292"/>
      <c r="E542" s="28" t="s">
        <v>757</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5"/>
      <c r="C543" s="295"/>
      <c r="D543" s="292"/>
      <c r="E543" s="28" t="s">
        <v>204</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5"/>
      <c r="C544" s="295"/>
      <c r="D544" s="292"/>
      <c r="E544" s="28" t="s">
        <v>280</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5"/>
      <c r="C545" s="295"/>
      <c r="D545" s="292"/>
      <c r="E545" s="28" t="s">
        <v>914</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5"/>
      <c r="C546" s="295"/>
      <c r="D546" s="292"/>
      <c r="E546" s="105" t="s">
        <v>564</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+263587.6</f>
        <v>7181856.46</v>
      </c>
      <c r="X546" s="40">
        <f t="shared" si="60"/>
        <v>1019612.54</v>
      </c>
    </row>
    <row r="547" spans="2:24" ht="78.75">
      <c r="B547" s="295"/>
      <c r="C547" s="295"/>
      <c r="D547" s="292"/>
      <c r="E547" s="10" t="s">
        <v>200</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5"/>
      <c r="C548" s="295"/>
      <c r="D548" s="292"/>
      <c r="E548" s="10" t="s">
        <v>201</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5"/>
      <c r="C549" s="295"/>
      <c r="D549" s="292"/>
      <c r="E549" s="108" t="s">
        <v>403</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5"/>
      <c r="C550" s="295"/>
      <c r="D550" s="292"/>
      <c r="E550" s="108" t="s">
        <v>172</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5"/>
      <c r="C551" s="295"/>
      <c r="D551" s="292"/>
      <c r="E551" s="108" t="s">
        <v>173</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5"/>
      <c r="C552" s="295"/>
      <c r="D552" s="292"/>
      <c r="E552" s="108" t="s">
        <v>202</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0"/>
        <v>70171</v>
      </c>
    </row>
    <row r="553" spans="2:24" ht="15.75">
      <c r="B553" s="308" t="s">
        <v>618</v>
      </c>
      <c r="C553" s="308" t="s">
        <v>611</v>
      </c>
      <c r="D553" s="303" t="s">
        <v>900</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2575295.38</v>
      </c>
      <c r="X553" s="184">
        <f t="shared" si="60"/>
        <v>1424241.87</v>
      </c>
    </row>
    <row r="554" spans="2:24" ht="94.5">
      <c r="B554" s="325"/>
      <c r="C554" s="325"/>
      <c r="D554" s="303"/>
      <c r="E554" s="12" t="s">
        <v>291</v>
      </c>
      <c r="F554" s="76"/>
      <c r="G554" s="99"/>
      <c r="H554" s="224"/>
      <c r="I554" s="251" t="s">
        <v>547</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14592.89+7454.93+38024.16+49998.22+7501.31+34084+634248.6+140153+170670.5+162796.8+67956+67874.5+435410.7+171201.2</f>
        <v>2001966.8099999998</v>
      </c>
      <c r="X554" s="40">
        <f t="shared" si="60"/>
        <v>1424241.8699999999</v>
      </c>
    </row>
    <row r="555" spans="2:24" ht="31.5">
      <c r="B555" s="309"/>
      <c r="C555" s="309"/>
      <c r="D555" s="303"/>
      <c r="E555" s="12" t="s">
        <v>911</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301" t="s">
        <v>943</v>
      </c>
      <c r="C556" s="301" t="s">
        <v>944</v>
      </c>
      <c r="D556" s="304" t="s">
        <v>118</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2435065.71</v>
      </c>
      <c r="X556" s="184">
        <f t="shared" si="60"/>
        <v>3802420.55</v>
      </c>
    </row>
    <row r="557" spans="2:24" ht="94.5">
      <c r="B557" s="295"/>
      <c r="C557" s="295"/>
      <c r="D557" s="292"/>
      <c r="E557" s="28" t="s">
        <v>834</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5"/>
      <c r="C558" s="295"/>
      <c r="D558" s="292"/>
      <c r="E558" s="12" t="s">
        <v>721</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5"/>
      <c r="C559" s="295"/>
      <c r="D559" s="292"/>
      <c r="E559" s="29" t="s">
        <v>722</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5"/>
      <c r="C560" s="295"/>
      <c r="D560" s="292"/>
      <c r="E560" s="10" t="s">
        <v>126</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5"/>
      <c r="C561" s="295"/>
      <c r="D561" s="292"/>
      <c r="E561" s="10" t="s">
        <v>125</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5"/>
      <c r="C562" s="295"/>
      <c r="D562" s="292"/>
      <c r="E562" s="52" t="s">
        <v>591</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2578.24+76975.92</f>
        <v>79554.16</v>
      </c>
      <c r="X562" s="40">
        <f t="shared" si="60"/>
        <v>35445.84</v>
      </c>
    </row>
    <row r="563" spans="2:24" ht="78.75">
      <c r="B563" s="295"/>
      <c r="C563" s="295"/>
      <c r="D563" s="292"/>
      <c r="E563" s="10" t="s">
        <v>866</v>
      </c>
      <c r="F563" s="106"/>
      <c r="G563" s="107"/>
      <c r="H563" s="228"/>
      <c r="I563" s="257">
        <v>3142</v>
      </c>
      <c r="J563" s="21">
        <v>200000</v>
      </c>
      <c r="K563" s="49"/>
      <c r="L563" s="49"/>
      <c r="M563" s="49"/>
      <c r="N563" s="49"/>
      <c r="O563" s="49"/>
      <c r="P563" s="49">
        <v>11000</v>
      </c>
      <c r="Q563" s="49">
        <f>200000-11000</f>
        <v>189000</v>
      </c>
      <c r="R563" s="49"/>
      <c r="S563" s="49"/>
      <c r="T563" s="49"/>
      <c r="U563" s="49"/>
      <c r="V563" s="49"/>
      <c r="W563" s="49">
        <f>10603.07+58100</f>
        <v>68703.07</v>
      </c>
      <c r="X563" s="40">
        <f t="shared" si="60"/>
        <v>131296.93</v>
      </c>
    </row>
    <row r="564" spans="2:24" ht="78.75">
      <c r="B564" s="295"/>
      <c r="C564" s="295"/>
      <c r="D564" s="292"/>
      <c r="E564" s="10" t="s">
        <v>504</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0"/>
        <v>49000</v>
      </c>
    </row>
    <row r="565" spans="2:24" ht="78.75">
      <c r="B565" s="295"/>
      <c r="C565" s="295"/>
      <c r="D565" s="292"/>
      <c r="E565" s="10" t="s">
        <v>505</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5"/>
      <c r="C566" s="295"/>
      <c r="D566" s="292"/>
      <c r="E566" s="110" t="s">
        <v>427</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0"/>
        <v>8146</v>
      </c>
    </row>
    <row r="567" spans="2:24" ht="78.75">
      <c r="B567" s="295"/>
      <c r="C567" s="295"/>
      <c r="D567" s="292"/>
      <c r="E567" s="10" t="s">
        <v>311</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0"/>
        <v>9290.799999999988</v>
      </c>
    </row>
    <row r="568" spans="2:24" ht="31.5">
      <c r="B568" s="295"/>
      <c r="C568" s="295"/>
      <c r="D568" s="292"/>
      <c r="E568" s="108" t="s">
        <v>127</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5"/>
      <c r="C569" s="295"/>
      <c r="D569" s="292"/>
      <c r="E569" s="108" t="s">
        <v>312</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5"/>
      <c r="C570" s="295"/>
      <c r="D570" s="292"/>
      <c r="E570" s="12" t="s">
        <v>313</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5"/>
      <c r="C571" s="295"/>
      <c r="D571" s="292"/>
      <c r="E571" s="12" t="s">
        <v>314</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5"/>
      <c r="C572" s="295"/>
      <c r="D572" s="292"/>
      <c r="E572" s="12" t="s">
        <v>315</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5"/>
      <c r="C573" s="295"/>
      <c r="D573" s="292"/>
      <c r="E573" s="12" t="s">
        <v>593</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5"/>
      <c r="C574" s="295"/>
      <c r="D574" s="292"/>
      <c r="E574" s="12" t="s">
        <v>454</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302"/>
      <c r="C575" s="302"/>
      <c r="D575" s="305"/>
      <c r="E575" s="10" t="s">
        <v>893</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308" t="s">
        <v>296</v>
      </c>
      <c r="C576" s="308" t="s">
        <v>297</v>
      </c>
      <c r="D576" s="304" t="s">
        <v>386</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325"/>
      <c r="C577" s="325"/>
      <c r="D577" s="292"/>
      <c r="E577" s="105" t="s">
        <v>894</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309"/>
      <c r="C578" s="309"/>
      <c r="D578" s="305"/>
      <c r="E578" s="105" t="s">
        <v>895</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301" t="s">
        <v>723</v>
      </c>
      <c r="C579" s="301" t="s">
        <v>530</v>
      </c>
      <c r="D579" s="304" t="s">
        <v>724</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7458747.4399999995</v>
      </c>
      <c r="X579" s="184">
        <f t="shared" si="60"/>
        <v>14910263.270000001</v>
      </c>
    </row>
    <row r="580" spans="2:24" ht="31.5">
      <c r="B580" s="295"/>
      <c r="C580" s="295"/>
      <c r="D580" s="292"/>
      <c r="E580" s="29" t="s">
        <v>584</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5"/>
      <c r="C581" s="295"/>
      <c r="D581" s="292"/>
      <c r="E581" s="12" t="s">
        <v>662</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5"/>
      <c r="C582" s="295"/>
      <c r="D582" s="292"/>
      <c r="E582" s="12" t="s">
        <v>663</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5"/>
      <c r="C583" s="295"/>
      <c r="D583" s="292"/>
      <c r="E583" s="12" t="s">
        <v>594</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5"/>
      <c r="C584" s="295"/>
      <c r="D584" s="292"/>
      <c r="E584" s="12" t="s">
        <v>595</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5"/>
      <c r="C585" s="295"/>
      <c r="D585" s="292"/>
      <c r="E585" s="328" t="s">
        <v>233</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0"/>
        <v>8818149.21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5"/>
      <c r="C587" s="295"/>
      <c r="D587" s="292"/>
      <c r="E587" s="12" t="s">
        <v>231</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5"/>
      <c r="C588" s="295"/>
      <c r="D588" s="292"/>
      <c r="E588" s="12" t="s">
        <v>232</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5"/>
      <c r="C589" s="295"/>
      <c r="D589" s="292"/>
      <c r="E589" s="10" t="s">
        <v>421</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5"/>
      <c r="C590" s="295"/>
      <c r="D590" s="292"/>
      <c r="E590" s="10" t="s">
        <v>482</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5"/>
      <c r="C591" s="295"/>
      <c r="D591" s="292"/>
      <c r="E591" s="10" t="s">
        <v>864</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5"/>
      <c r="C592" s="295"/>
      <c r="D592" s="292"/>
      <c r="E592" s="10" t="s">
        <v>865</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5"/>
      <c r="C593" s="295"/>
      <c r="D593" s="292"/>
      <c r="E593" s="10" t="s">
        <v>430</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5"/>
      <c r="C594" s="295"/>
      <c r="D594" s="292"/>
      <c r="E594" s="10" t="s">
        <v>431</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5"/>
      <c r="C595" s="295"/>
      <c r="D595" s="292"/>
      <c r="E595" s="10" t="s">
        <v>509</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5"/>
      <c r="C596" s="295"/>
      <c r="D596" s="292"/>
      <c r="E596" s="10" t="s">
        <v>590</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5"/>
      <c r="C597" s="295"/>
      <c r="D597" s="292"/>
      <c r="E597" s="10" t="s">
        <v>282</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8"/>
        <v>179166.27</v>
      </c>
    </row>
    <row r="598" spans="2:24" ht="63">
      <c r="B598" s="295"/>
      <c r="C598" s="295"/>
      <c r="D598" s="292"/>
      <c r="E598" s="52" t="s">
        <v>432</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5"/>
      <c r="C599" s="295"/>
      <c r="D599" s="292"/>
      <c r="E599" s="52" t="s">
        <v>510</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5"/>
      <c r="C600" s="295"/>
      <c r="D600" s="292"/>
      <c r="E600" s="52" t="s">
        <v>658</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5"/>
      <c r="C601" s="295"/>
      <c r="D601" s="292"/>
      <c r="E601" s="52" t="s">
        <v>896</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5"/>
      <c r="C602" s="295"/>
      <c r="D602" s="292"/>
      <c r="E602" s="52" t="s">
        <v>776</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5"/>
      <c r="C603" s="295"/>
      <c r="D603" s="292"/>
      <c r="E603" s="52" t="s">
        <v>777</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5"/>
      <c r="C604" s="295"/>
      <c r="D604" s="292"/>
      <c r="E604" s="52" t="s">
        <v>778</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5"/>
      <c r="C605" s="295"/>
      <c r="D605" s="292"/>
      <c r="E605" s="52" t="s">
        <v>455</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5"/>
      <c r="C606" s="295"/>
      <c r="D606" s="292"/>
      <c r="E606" s="52" t="s">
        <v>98</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5"/>
      <c r="C607" s="295"/>
      <c r="D607" s="292"/>
      <c r="E607" s="52" t="s">
        <v>592</v>
      </c>
      <c r="F607" s="113"/>
      <c r="G607" s="115"/>
      <c r="H607" s="228"/>
      <c r="I607" s="257">
        <v>3132</v>
      </c>
      <c r="J607" s="21">
        <v>370000</v>
      </c>
      <c r="K607" s="203"/>
      <c r="L607" s="203"/>
      <c r="M607" s="203"/>
      <c r="N607" s="203"/>
      <c r="O607" s="203"/>
      <c r="P607" s="203"/>
      <c r="Q607" s="203"/>
      <c r="R607" s="203"/>
      <c r="S607" s="49">
        <v>370000</v>
      </c>
      <c r="T607" s="49"/>
      <c r="U607" s="49"/>
      <c r="V607" s="49"/>
      <c r="W607" s="49">
        <f>285173</f>
        <v>285173</v>
      </c>
      <c r="X607" s="40">
        <f t="shared" si="68"/>
        <v>84827</v>
      </c>
    </row>
    <row r="608" spans="2:24" ht="31.5">
      <c r="B608" s="302"/>
      <c r="C608" s="302"/>
      <c r="D608" s="305"/>
      <c r="E608" s="52" t="s">
        <v>659</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07" t="s">
        <v>647</v>
      </c>
      <c r="C609" s="307" t="s">
        <v>944</v>
      </c>
      <c r="D609" s="303" t="s">
        <v>77</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5085060.38</v>
      </c>
      <c r="X609" s="184">
        <f t="shared" si="68"/>
        <v>9457483.48</v>
      </c>
    </row>
    <row r="610" spans="2:24" ht="31.5">
      <c r="B610" s="307"/>
      <c r="C610" s="307"/>
      <c r="D610" s="303"/>
      <c r="E610" s="119" t="s">
        <v>909</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07"/>
      <c r="C611" s="307"/>
      <c r="D611" s="303"/>
      <c r="E611" s="10" t="s">
        <v>910</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07"/>
      <c r="C612" s="307"/>
      <c r="D612" s="303"/>
      <c r="E612" s="123" t="s">
        <v>404</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07"/>
      <c r="C613" s="307"/>
      <c r="D613" s="303"/>
      <c r="E613" s="12" t="s">
        <v>405</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07"/>
      <c r="C614" s="307"/>
      <c r="D614" s="303"/>
      <c r="E614" s="116" t="s">
        <v>433</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07"/>
      <c r="C615" s="307"/>
      <c r="D615" s="303"/>
      <c r="E615" s="29" t="s">
        <v>804</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07"/>
      <c r="C616" s="307"/>
      <c r="D616" s="303"/>
      <c r="E616" s="116" t="s">
        <v>365</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07"/>
      <c r="C617" s="307"/>
      <c r="D617" s="303"/>
      <c r="E617" s="10" t="s">
        <v>366</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07"/>
      <c r="C618" s="307"/>
      <c r="D618" s="303"/>
      <c r="E618" s="118" t="s">
        <v>367</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07"/>
      <c r="C619" s="307"/>
      <c r="D619" s="303"/>
      <c r="E619" s="119" t="s">
        <v>368</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07"/>
      <c r="C620" s="307"/>
      <c r="D620" s="303"/>
      <c r="E620" s="10" t="s">
        <v>124</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07"/>
      <c r="C621" s="307"/>
      <c r="D621" s="303"/>
      <c r="E621" s="10" t="s">
        <v>473</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07"/>
      <c r="C622" s="307"/>
      <c r="D622" s="303"/>
      <c r="E622" s="39" t="s">
        <v>283</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07"/>
      <c r="C623" s="307"/>
      <c r="D623" s="303"/>
      <c r="E623" s="121" t="s">
        <v>284</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07"/>
      <c r="C624" s="307"/>
      <c r="D624" s="303"/>
      <c r="E624" s="12" t="s">
        <v>285</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07"/>
      <c r="C625" s="307"/>
      <c r="D625" s="303"/>
      <c r="E625" s="123" t="s">
        <v>286</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68"/>
        <v>6825665.5600000005</v>
      </c>
    </row>
    <row r="626" spans="2:24" ht="63">
      <c r="B626" s="307"/>
      <c r="C626" s="307"/>
      <c r="D626" s="303"/>
      <c r="E626" s="12" t="s">
        <v>373</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07"/>
      <c r="C627" s="307"/>
      <c r="D627" s="303"/>
      <c r="E627" s="12" t="s">
        <v>472</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68"/>
        <v>889835.52</v>
      </c>
    </row>
    <row r="628" spans="2:24" ht="47.25">
      <c r="B628" s="307"/>
      <c r="C628" s="307"/>
      <c r="D628" s="303"/>
      <c r="E628" s="24" t="s">
        <v>435</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07"/>
      <c r="C629" s="307"/>
      <c r="D629" s="303"/>
      <c r="E629" s="24" t="s">
        <v>436</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07"/>
      <c r="C630" s="307"/>
      <c r="D630" s="303"/>
      <c r="E630" s="12" t="s">
        <v>906</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07"/>
      <c r="C631" s="307"/>
      <c r="D631" s="303"/>
      <c r="E631" s="24" t="s">
        <v>268</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07"/>
      <c r="C632" s="307"/>
      <c r="D632" s="303"/>
      <c r="E632" s="24" t="s">
        <v>269</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07"/>
      <c r="C633" s="307"/>
      <c r="D633" s="303"/>
      <c r="E633" s="24" t="s">
        <v>270</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07"/>
      <c r="C634" s="307"/>
      <c r="D634" s="303"/>
      <c r="E634" s="24" t="s">
        <v>271</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07"/>
      <c r="C635" s="307"/>
      <c r="D635" s="303"/>
      <c r="E635" s="24" t="s">
        <v>599</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07"/>
      <c r="C636" s="307"/>
      <c r="D636" s="303"/>
      <c r="E636" s="24" t="s">
        <v>531</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07"/>
      <c r="C637" s="307"/>
      <c r="D637" s="303"/>
      <c r="E637" s="12" t="s">
        <v>907</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07"/>
      <c r="C638" s="307"/>
      <c r="D638" s="303"/>
      <c r="E638" s="126" t="s">
        <v>908</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07"/>
      <c r="C639" s="307"/>
      <c r="D639" s="303"/>
      <c r="E639" s="108" t="s">
        <v>532</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68"/>
        <v>132700</v>
      </c>
    </row>
    <row r="640" spans="2:24" ht="47.25">
      <c r="B640" s="307"/>
      <c r="C640" s="307"/>
      <c r="D640" s="303"/>
      <c r="E640" s="108" t="s">
        <v>533</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07"/>
      <c r="C641" s="307"/>
      <c r="D641" s="303"/>
      <c r="E641" s="108" t="s">
        <v>548</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07"/>
      <c r="C642" s="307"/>
      <c r="D642" s="303"/>
      <c r="E642" s="108" t="s">
        <v>549</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07"/>
      <c r="C643" s="307"/>
      <c r="D643" s="303"/>
      <c r="E643" s="24" t="s">
        <v>257</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07"/>
      <c r="C644" s="307"/>
      <c r="D644" s="303"/>
      <c r="E644" s="278" t="s">
        <v>371</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07"/>
      <c r="C645" s="307"/>
      <c r="D645" s="303"/>
      <c r="E645" s="278" t="s">
        <v>372</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07"/>
      <c r="C646" s="307"/>
      <c r="D646" s="303"/>
      <c r="E646" s="278" t="s">
        <v>728</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07"/>
      <c r="C647" s="307"/>
      <c r="D647" s="303"/>
      <c r="E647" s="278" t="s">
        <v>442</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07"/>
      <c r="C648" s="307"/>
      <c r="D648" s="303"/>
      <c r="E648" s="108" t="s">
        <v>550</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07"/>
      <c r="C649" s="307"/>
      <c r="D649" s="303"/>
      <c r="E649" s="127" t="s">
        <v>915</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3907</v>
      </c>
      <c r="X649" s="40">
        <f t="shared" si="68"/>
        <v>24093</v>
      </c>
    </row>
    <row r="650" spans="2:24" ht="31.5">
      <c r="B650" s="307"/>
      <c r="C650" s="307"/>
      <c r="D650" s="303"/>
      <c r="E650" s="108" t="s">
        <v>916</v>
      </c>
      <c r="F650" s="109"/>
      <c r="G650" s="109"/>
      <c r="H650" s="230"/>
      <c r="I650" s="257">
        <v>3210</v>
      </c>
      <c r="J650" s="21">
        <v>28000</v>
      </c>
      <c r="K650" s="49"/>
      <c r="L650" s="49"/>
      <c r="M650" s="49"/>
      <c r="N650" s="49"/>
      <c r="O650" s="49"/>
      <c r="P650" s="49">
        <v>28000</v>
      </c>
      <c r="Q650" s="49"/>
      <c r="R650" s="49"/>
      <c r="S650" s="49"/>
      <c r="T650" s="49"/>
      <c r="U650" s="49"/>
      <c r="V650" s="49"/>
      <c r="W650" s="49">
        <f>3907</f>
        <v>3907</v>
      </c>
      <c r="X650" s="40">
        <f t="shared" si="68"/>
        <v>24093</v>
      </c>
    </row>
    <row r="651" spans="2:24" ht="47.25">
      <c r="B651" s="307"/>
      <c r="C651" s="307"/>
      <c r="D651" s="303"/>
      <c r="E651" s="123" t="s">
        <v>917</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07"/>
      <c r="C652" s="307"/>
      <c r="D652" s="303"/>
      <c r="E652" s="12" t="s">
        <v>805</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07"/>
      <c r="C653" s="307"/>
      <c r="D653" s="303"/>
      <c r="E653" s="123" t="s">
        <v>918</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68"/>
        <v>1083552</v>
      </c>
    </row>
    <row r="654" spans="2:24" ht="31.5">
      <c r="B654" s="307"/>
      <c r="C654" s="307"/>
      <c r="D654" s="303"/>
      <c r="E654" s="12" t="s">
        <v>104</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07"/>
      <c r="C655" s="307"/>
      <c r="D655" s="303"/>
      <c r="E655" s="105" t="s">
        <v>105</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68"/>
        <v>31949</v>
      </c>
    </row>
    <row r="656" spans="2:24" ht="31.5">
      <c r="B656" s="307"/>
      <c r="C656" s="307"/>
      <c r="D656" s="303"/>
      <c r="E656" s="10" t="s">
        <v>99</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07"/>
      <c r="C657" s="307"/>
      <c r="D657" s="303"/>
      <c r="E657" s="10" t="s">
        <v>100</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07"/>
      <c r="C658" s="307"/>
      <c r="D658" s="303"/>
      <c r="E658" s="10" t="s">
        <v>101</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07"/>
      <c r="C659" s="307"/>
      <c r="D659" s="303"/>
      <c r="E659" s="10" t="s">
        <v>106</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308" t="s">
        <v>516</v>
      </c>
      <c r="C660" s="308" t="s">
        <v>298</v>
      </c>
      <c r="D660" s="304" t="s">
        <v>107</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325"/>
      <c r="C661" s="325"/>
      <c r="D661" s="292"/>
      <c r="E661" s="105" t="s">
        <v>912</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301" t="s">
        <v>869</v>
      </c>
      <c r="C662" s="301" t="s">
        <v>299</v>
      </c>
      <c r="D662" s="304" t="s">
        <v>870</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5"/>
      <c r="C663" s="295"/>
      <c r="D663" s="292"/>
      <c r="E663" s="10" t="s">
        <v>150</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5"/>
      <c r="C664" s="295"/>
      <c r="D664" s="292"/>
      <c r="E664" s="10" t="s">
        <v>729</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302"/>
      <c r="C665" s="302"/>
      <c r="D665" s="305"/>
      <c r="E665" s="10" t="s">
        <v>922</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299" t="s">
        <v>871</v>
      </c>
      <c r="C666" s="299" t="s">
        <v>872</v>
      </c>
      <c r="D666" s="300" t="s">
        <v>873</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299"/>
      <c r="C667" s="299"/>
      <c r="D667" s="300"/>
      <c r="E667" s="29" t="s">
        <v>772</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299"/>
      <c r="C668" s="299"/>
      <c r="D668" s="300"/>
      <c r="E668" s="12" t="s">
        <v>327</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299" t="s">
        <v>884</v>
      </c>
      <c r="C669" s="299" t="s">
        <v>301</v>
      </c>
      <c r="D669" s="300" t="s">
        <v>300</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299"/>
      <c r="C670" s="299"/>
      <c r="D670" s="300"/>
      <c r="E670" s="31" t="s">
        <v>664</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299"/>
      <c r="C671" s="299"/>
      <c r="D671" s="300"/>
      <c r="E671" s="31" t="s">
        <v>407</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299"/>
      <c r="C672" s="299"/>
      <c r="D672" s="300"/>
      <c r="E672" s="31" t="s">
        <v>408</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299"/>
      <c r="C673" s="299"/>
      <c r="D673" s="300"/>
      <c r="E673" s="31" t="s">
        <v>409</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310" t="s">
        <v>469</v>
      </c>
      <c r="C674" s="310" t="s">
        <v>529</v>
      </c>
      <c r="D674" s="290" t="s">
        <v>878</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310"/>
      <c r="C675" s="310"/>
      <c r="D675" s="290"/>
      <c r="E675" s="12" t="s">
        <v>774</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310"/>
      <c r="C676" s="310"/>
      <c r="D676" s="290"/>
      <c r="E676" s="12" t="s">
        <v>775</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297" t="s">
        <v>527</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18005481.29</v>
      </c>
      <c r="X677" s="60">
        <f t="shared" si="80"/>
        <v>34135600.54</v>
      </c>
    </row>
    <row r="678" spans="2:24" ht="15.75" customHeight="1">
      <c r="B678" s="344" t="s">
        <v>939</v>
      </c>
      <c r="C678" s="310" t="s">
        <v>937</v>
      </c>
      <c r="D678" s="303" t="s">
        <v>336</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45"/>
      <c r="C679" s="310"/>
      <c r="D679" s="303"/>
      <c r="E679" s="12" t="s">
        <v>369</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46"/>
      <c r="C680" s="310"/>
      <c r="D680" s="303"/>
      <c r="E680" s="12" t="s">
        <v>370</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301" t="s">
        <v>649</v>
      </c>
      <c r="C681" s="301" t="s">
        <v>338</v>
      </c>
      <c r="D681" s="304" t="s">
        <v>553</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5"/>
      <c r="C682" s="295"/>
      <c r="D682" s="292"/>
      <c r="E682" s="12" t="s">
        <v>596</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5"/>
      <c r="C683" s="295"/>
      <c r="D683" s="292"/>
      <c r="E683" s="12" t="s">
        <v>597</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5"/>
      <c r="C684" s="295"/>
      <c r="D684" s="292"/>
      <c r="E684" s="12" t="s">
        <v>458</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5"/>
      <c r="C685" s="295"/>
      <c r="D685" s="292"/>
      <c r="E685" s="12" t="s">
        <v>745</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5"/>
      <c r="C686" s="295"/>
      <c r="D686" s="292"/>
      <c r="E686" s="130" t="s">
        <v>740</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301" t="s">
        <v>650</v>
      </c>
      <c r="C687" s="301" t="s">
        <v>385</v>
      </c>
      <c r="D687" s="304" t="s">
        <v>384</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5"/>
      <c r="C688" s="295"/>
      <c r="D688" s="292"/>
      <c r="E688" s="12" t="s">
        <v>390</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5"/>
      <c r="C689" s="295"/>
      <c r="D689" s="292"/>
      <c r="E689" s="12" t="s">
        <v>638</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5"/>
      <c r="C690" s="295"/>
      <c r="D690" s="292"/>
      <c r="E690" s="12" t="s">
        <v>639</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5"/>
      <c r="C691" s="295"/>
      <c r="D691" s="292"/>
      <c r="E691" s="12" t="s">
        <v>615</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5"/>
      <c r="C692" s="295"/>
      <c r="D692" s="292"/>
      <c r="E692" s="12" t="s">
        <v>0</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5"/>
      <c r="C693" s="295"/>
      <c r="D693" s="292"/>
      <c r="E693" s="12" t="s">
        <v>439</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5"/>
      <c r="C694" s="295"/>
      <c r="D694" s="292"/>
      <c r="E694" s="12" t="s">
        <v>637</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5"/>
      <c r="C695" s="295"/>
      <c r="D695" s="292"/>
      <c r="E695" s="10" t="s">
        <v>326</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5"/>
      <c r="C696" s="295"/>
      <c r="D696" s="292"/>
      <c r="E696" s="130" t="s">
        <v>459</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5"/>
      <c r="C697" s="295"/>
      <c r="D697" s="292"/>
      <c r="E697" s="130" t="s">
        <v>640</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5"/>
      <c r="C698" s="295"/>
      <c r="D698" s="292"/>
      <c r="E698" s="130" t="s">
        <v>174</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5"/>
      <c r="C699" s="295"/>
      <c r="D699" s="292"/>
      <c r="E699" s="130" t="s">
        <v>730</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302"/>
      <c r="C700" s="302"/>
      <c r="D700" s="305"/>
      <c r="E700" s="130" t="s">
        <v>641</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301" t="s">
        <v>388</v>
      </c>
      <c r="C701" s="301" t="s">
        <v>508</v>
      </c>
      <c r="D701" s="304" t="s">
        <v>147</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302"/>
      <c r="C702" s="302"/>
      <c r="D702" s="305"/>
      <c r="E702" s="10" t="s">
        <v>391</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308" t="s">
        <v>618</v>
      </c>
      <c r="C703" s="308" t="s">
        <v>611</v>
      </c>
      <c r="D703" s="304" t="s">
        <v>900</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309"/>
      <c r="C704" s="309"/>
      <c r="D704" s="292"/>
      <c r="E704" s="130" t="s">
        <v>642</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301" t="s">
        <v>610</v>
      </c>
      <c r="C705" s="301" t="s">
        <v>613</v>
      </c>
      <c r="D705" s="304" t="s">
        <v>295</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5"/>
      <c r="C706" s="295"/>
      <c r="D706" s="292"/>
      <c r="E706" s="12" t="s">
        <v>235</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5"/>
      <c r="C707" s="295"/>
      <c r="D707" s="292"/>
      <c r="E707" s="10" t="s">
        <v>631</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5"/>
      <c r="C708" s="295"/>
      <c r="D708" s="292"/>
      <c r="E708" s="10" t="s">
        <v>643</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302"/>
      <c r="C709" s="302"/>
      <c r="D709" s="305"/>
      <c r="E709" s="130" t="s">
        <v>679</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301" t="s">
        <v>112</v>
      </c>
      <c r="C710" s="301" t="s">
        <v>114</v>
      </c>
      <c r="D710" s="304" t="s">
        <v>116</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5"/>
      <c r="C711" s="295"/>
      <c r="D711" s="292"/>
      <c r="E711" s="12" t="s">
        <v>511</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5"/>
      <c r="C712" s="295"/>
      <c r="D712" s="292"/>
      <c r="E712" s="12" t="s">
        <v>632</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302"/>
      <c r="C713" s="302"/>
      <c r="D713" s="305"/>
      <c r="E713" s="130" t="s">
        <v>132</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301" t="s">
        <v>943</v>
      </c>
      <c r="C714" s="301" t="s">
        <v>944</v>
      </c>
      <c r="D714" s="304" t="s">
        <v>118</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6767631.989999998</v>
      </c>
      <c r="X714" s="184">
        <f t="shared" si="80"/>
        <v>3030891.8500000015</v>
      </c>
    </row>
    <row r="715" spans="2:24" ht="78.75">
      <c r="B715" s="295"/>
      <c r="C715" s="295"/>
      <c r="D715" s="292"/>
      <c r="E715" s="19" t="s">
        <v>419</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5"/>
      <c r="C716" s="295"/>
      <c r="D716" s="292"/>
      <c r="E716" s="28" t="s">
        <v>573</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5"/>
      <c r="C717" s="295"/>
      <c r="D717" s="292"/>
      <c r="E717" s="10" t="s">
        <v>440</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5"/>
      <c r="C718" s="295"/>
      <c r="D718" s="292"/>
      <c r="E718" s="12" t="s">
        <v>441</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5"/>
      <c r="C719" s="295"/>
      <c r="D719" s="292"/>
      <c r="E719" s="33" t="s">
        <v>551</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5"/>
      <c r="C720" s="295"/>
      <c r="D720" s="292"/>
      <c r="E720" s="10" t="s">
        <v>11</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5"/>
      <c r="C721" s="295"/>
      <c r="D721" s="292"/>
      <c r="E721" s="12" t="s">
        <v>12</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5"/>
      <c r="C722" s="295"/>
      <c r="D722" s="292"/>
      <c r="E722" s="10" t="s">
        <v>13</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5"/>
      <c r="C723" s="295"/>
      <c r="D723" s="292"/>
      <c r="E723" s="12" t="s">
        <v>633</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5"/>
      <c r="C724" s="295"/>
      <c r="D724" s="292"/>
      <c r="E724" s="12" t="s">
        <v>14</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5"/>
      <c r="C725" s="295"/>
      <c r="D725" s="292"/>
      <c r="E725" s="34" t="s">
        <v>718</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5"/>
      <c r="C726" s="295"/>
      <c r="D726" s="292"/>
      <c r="E726" s="33" t="s">
        <v>600</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5"/>
      <c r="C727" s="295"/>
      <c r="D727" s="292"/>
      <c r="E727" s="33" t="s">
        <v>601</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5"/>
      <c r="C728" s="295"/>
      <c r="D728" s="292"/>
      <c r="E728" s="33" t="s">
        <v>660</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5"/>
      <c r="C729" s="295"/>
      <c r="D729" s="292"/>
      <c r="E729" s="33" t="s">
        <v>661</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5"/>
      <c r="C730" s="295"/>
      <c r="D730" s="292"/>
      <c r="E730" s="33" t="s">
        <v>493</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5"/>
      <c r="C731" s="295"/>
      <c r="D731" s="292"/>
      <c r="E731" s="33" t="s">
        <v>494</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5"/>
      <c r="C732" s="295"/>
      <c r="D732" s="292"/>
      <c r="E732" s="33" t="s">
        <v>467</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5"/>
      <c r="C733" s="295"/>
      <c r="D733" s="292"/>
      <c r="E733" s="33" t="s">
        <v>133</v>
      </c>
      <c r="F733" s="32"/>
      <c r="G733" s="18"/>
      <c r="H733" s="242"/>
      <c r="I733" s="255">
        <v>3142</v>
      </c>
      <c r="J733" s="9">
        <v>388000</v>
      </c>
      <c r="K733" s="49"/>
      <c r="L733" s="49"/>
      <c r="M733" s="49"/>
      <c r="N733" s="49"/>
      <c r="O733" s="49"/>
      <c r="P733" s="49">
        <v>194000</v>
      </c>
      <c r="Q733" s="49">
        <v>194000</v>
      </c>
      <c r="R733" s="49"/>
      <c r="S733" s="49"/>
      <c r="T733" s="49"/>
      <c r="U733" s="49"/>
      <c r="V733" s="49"/>
      <c r="W733" s="49">
        <f>154634+152146</f>
        <v>306780</v>
      </c>
      <c r="X733" s="40">
        <f t="shared" si="98"/>
        <v>81220</v>
      </c>
    </row>
    <row r="734" spans="2:24" ht="31.5">
      <c r="B734" s="295"/>
      <c r="C734" s="295"/>
      <c r="D734" s="292"/>
      <c r="E734" s="33" t="s">
        <v>795</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5"/>
      <c r="C735" s="295"/>
      <c r="D735" s="292"/>
      <c r="E735" s="33" t="s">
        <v>796</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5"/>
      <c r="C736" s="295"/>
      <c r="D736" s="292"/>
      <c r="E736" s="33" t="s">
        <v>797</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5"/>
      <c r="C737" s="295"/>
      <c r="D737" s="292"/>
      <c r="E737" s="33" t="s">
        <v>798</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2142+990+66772.1+16575+50197.1+2128.71</f>
        <v>138804.91</v>
      </c>
      <c r="X737" s="40">
        <f t="shared" si="98"/>
        <v>1195.0899999999965</v>
      </c>
    </row>
    <row r="738" spans="2:24" ht="47.25">
      <c r="B738" s="295"/>
      <c r="C738" s="295"/>
      <c r="D738" s="292"/>
      <c r="E738" s="33" t="s">
        <v>799</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5"/>
      <c r="C739" s="295"/>
      <c r="D739" s="292"/>
      <c r="E739" s="33" t="s">
        <v>919</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5"/>
      <c r="C740" s="295"/>
      <c r="D740" s="292"/>
      <c r="E740" s="33" t="s">
        <v>808</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5"/>
      <c r="C741" s="295"/>
      <c r="D741" s="292"/>
      <c r="E741" s="10" t="s">
        <v>809</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810</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273</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274</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275</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276</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277</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5"/>
      <c r="C748" s="295"/>
      <c r="D748" s="292"/>
      <c r="E748" s="130" t="s">
        <v>278</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5"/>
      <c r="C749" s="295"/>
      <c r="D749" s="292"/>
      <c r="E749" s="130" t="s">
        <v>279</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578</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748</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5"/>
      <c r="C752" s="295"/>
      <c r="D752" s="292"/>
      <c r="E752" s="130" t="s">
        <v>747</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5"/>
      <c r="C753" s="295"/>
      <c r="D753" s="292"/>
      <c r="E753" s="130" t="s">
        <v>793</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794</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131</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135</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524</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525</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552</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383</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325</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846</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265</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847</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848</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651</v>
      </c>
      <c r="C766" s="301" t="s">
        <v>385</v>
      </c>
      <c r="D766" s="304" t="s">
        <v>602</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5"/>
      <c r="C767" s="295"/>
      <c r="D767" s="292"/>
      <c r="E767" s="12" t="s">
        <v>420</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800</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849</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392</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749</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301" t="s">
        <v>723</v>
      </c>
      <c r="C772" s="301" t="s">
        <v>530</v>
      </c>
      <c r="D772" s="304" t="s">
        <v>724</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7234138.829999998</v>
      </c>
      <c r="X772" s="184">
        <f t="shared" si="98"/>
        <v>27622049.130000003</v>
      </c>
    </row>
    <row r="773" spans="2:24" ht="63">
      <c r="B773" s="295"/>
      <c r="C773" s="295"/>
      <c r="D773" s="292"/>
      <c r="E773" s="275" t="s">
        <v>579</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580</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581</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582</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583</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756</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806</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792</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153</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154</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155</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156</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554</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518</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5"/>
      <c r="C787" s="295"/>
      <c r="D787" s="292"/>
      <c r="E787" s="277" t="s">
        <v>519</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5"/>
      <c r="C788" s="295"/>
      <c r="D788" s="292"/>
      <c r="E788" s="277" t="s">
        <v>520</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5"/>
      <c r="C789" s="295"/>
      <c r="D789" s="292"/>
      <c r="E789" s="12" t="s">
        <v>393</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5"/>
      <c r="C790" s="295"/>
      <c r="D790" s="292"/>
      <c r="E790" s="12" t="s">
        <v>746</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5"/>
      <c r="C791" s="295"/>
      <c r="D791" s="292"/>
      <c r="E791" s="130" t="s">
        <v>1</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5"/>
      <c r="C792" s="295"/>
      <c r="D792" s="292"/>
      <c r="E792" s="130" t="s">
        <v>2</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5"/>
      <c r="C793" s="295"/>
      <c r="D793" s="292"/>
      <c r="E793" s="130" t="s">
        <v>3</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101"/>
        <v>1385517.74</v>
      </c>
    </row>
    <row r="794" spans="2:24" ht="63">
      <c r="B794" s="295"/>
      <c r="C794" s="295"/>
      <c r="D794" s="292"/>
      <c r="E794" s="130" t="s">
        <v>522</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5"/>
      <c r="C795" s="295"/>
      <c r="D795" s="292"/>
      <c r="E795" s="130" t="s">
        <v>72</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5"/>
      <c r="C796" s="295"/>
      <c r="D796" s="292"/>
      <c r="E796" s="130" t="s">
        <v>521</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5"/>
      <c r="C797" s="295"/>
      <c r="D797" s="292"/>
      <c r="E797" s="130" t="s">
        <v>859</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5"/>
      <c r="C798" s="295"/>
      <c r="D798" s="292"/>
      <c r="E798" s="130" t="s">
        <v>157</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5"/>
      <c r="C799" s="295"/>
      <c r="D799" s="292"/>
      <c r="E799" s="130" t="s">
        <v>158</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9087-5997+1281.6+2934883.5</f>
        <v>2939255.1</v>
      </c>
      <c r="X799" s="40">
        <f t="shared" si="101"/>
        <v>4217744.9</v>
      </c>
    </row>
    <row r="800" spans="2:24" ht="47.25">
      <c r="B800" s="295"/>
      <c r="C800" s="295"/>
      <c r="D800" s="292"/>
      <c r="E800" s="130" t="s">
        <v>159</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5"/>
      <c r="C801" s="295"/>
      <c r="D801" s="292"/>
      <c r="E801" s="130" t="s">
        <v>160</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5"/>
      <c r="C802" s="295"/>
      <c r="D802" s="292"/>
      <c r="E802" s="130" t="s">
        <v>161</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5"/>
      <c r="C803" s="295"/>
      <c r="D803" s="292"/>
      <c r="E803" s="130" t="s">
        <v>162</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5"/>
      <c r="C804" s="295"/>
      <c r="D804" s="292"/>
      <c r="E804" s="130" t="s">
        <v>751</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5"/>
      <c r="C805" s="295"/>
      <c r="D805" s="292"/>
      <c r="E805" s="130" t="s">
        <v>779</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5"/>
      <c r="C806" s="295"/>
      <c r="D806" s="292"/>
      <c r="E806" s="130" t="s">
        <v>780</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5"/>
      <c r="C807" s="295"/>
      <c r="D807" s="292"/>
      <c r="E807" s="130" t="s">
        <v>781</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5"/>
      <c r="C808" s="295"/>
      <c r="D808" s="292"/>
      <c r="E808" s="130" t="s">
        <v>555</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1"/>
        <v>252211.41000000003</v>
      </c>
    </row>
    <row r="809" spans="2:24" ht="63">
      <c r="B809" s="295"/>
      <c r="C809" s="295"/>
      <c r="D809" s="292"/>
      <c r="E809" s="130" t="s">
        <v>76</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5"/>
      <c r="C810" s="295"/>
      <c r="D810" s="292"/>
      <c r="E810" s="130" t="s">
        <v>556</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5"/>
      <c r="C811" s="295"/>
      <c r="D811" s="292"/>
      <c r="E811" s="130" t="s">
        <v>687</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5"/>
      <c r="C812" s="295"/>
      <c r="D812" s="292"/>
      <c r="E812" s="130" t="s">
        <v>512</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5"/>
      <c r="C813" s="295"/>
      <c r="D813" s="292"/>
      <c r="E813" s="130" t="s">
        <v>513</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5"/>
      <c r="C814" s="295"/>
      <c r="D814" s="292"/>
      <c r="E814" s="130" t="s">
        <v>374</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5"/>
      <c r="C815" s="295"/>
      <c r="D815" s="292"/>
      <c r="E815" s="130" t="s">
        <v>375</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5"/>
      <c r="C816" s="295"/>
      <c r="D816" s="292"/>
      <c r="E816" s="130" t="s">
        <v>379</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5"/>
      <c r="C817" s="295"/>
      <c r="D817" s="292"/>
      <c r="E817" s="130" t="s">
        <v>836</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1"/>
        <v>240000</v>
      </c>
    </row>
    <row r="818" spans="2:24" ht="63">
      <c r="B818" s="295"/>
      <c r="C818" s="295"/>
      <c r="D818" s="292"/>
      <c r="E818" s="130" t="s">
        <v>689</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f>
        <v>162400</v>
      </c>
      <c r="X818" s="40">
        <f t="shared" si="101"/>
        <v>35600</v>
      </c>
    </row>
    <row r="819" spans="2:24" ht="63">
      <c r="B819" s="295"/>
      <c r="C819" s="295"/>
      <c r="D819" s="292"/>
      <c r="E819" s="130" t="s">
        <v>514</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5"/>
      <c r="C820" s="295"/>
      <c r="D820" s="292"/>
      <c r="E820" s="130" t="s">
        <v>515</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5"/>
      <c r="C821" s="295"/>
      <c r="D821" s="292"/>
      <c r="E821" s="130" t="s">
        <v>731</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5"/>
      <c r="C822" s="295"/>
      <c r="D822" s="292"/>
      <c r="E822" s="130" t="s">
        <v>234</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5"/>
      <c r="C823" s="295"/>
      <c r="D823" s="292"/>
      <c r="E823" s="134" t="s">
        <v>850</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308" t="s">
        <v>647</v>
      </c>
      <c r="C824" s="308" t="s">
        <v>944</v>
      </c>
      <c r="D824" s="304" t="s">
        <v>77</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325"/>
      <c r="C825" s="325"/>
      <c r="D825" s="292"/>
      <c r="E825" s="135" t="s">
        <v>851</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325"/>
      <c r="C826" s="325"/>
      <c r="D826" s="292"/>
      <c r="E826" s="53" t="s">
        <v>852</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325"/>
      <c r="C827" s="325"/>
      <c r="D827" s="292"/>
      <c r="E827" s="136" t="s">
        <v>853</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309"/>
      <c r="C828" s="309"/>
      <c r="D828" s="305"/>
      <c r="E828" s="136" t="s">
        <v>854</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299" t="s">
        <v>648</v>
      </c>
      <c r="C829" s="299" t="s">
        <v>302</v>
      </c>
      <c r="D829" s="303" t="s">
        <v>657</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1"/>
        <v>1784923.8</v>
      </c>
    </row>
    <row r="830" spans="2:24" ht="94.5">
      <c r="B830" s="299"/>
      <c r="C830" s="299"/>
      <c r="D830" s="303"/>
      <c r="E830" s="19" t="s">
        <v>858</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299"/>
      <c r="C831" s="299"/>
      <c r="D831" s="303"/>
      <c r="E831" s="10" t="s">
        <v>380</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299"/>
      <c r="C832" s="299"/>
      <c r="D832" s="303"/>
      <c r="E832" s="28" t="s">
        <v>328</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299"/>
      <c r="C833" s="299"/>
      <c r="D833" s="303"/>
      <c r="E833" s="28" t="s">
        <v>329</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299"/>
      <c r="C834" s="299"/>
      <c r="D834" s="303"/>
      <c r="E834" s="130" t="s">
        <v>855</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299"/>
      <c r="C835" s="299"/>
      <c r="D835" s="303"/>
      <c r="E835" s="130" t="s">
        <v>856</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299"/>
      <c r="C836" s="299"/>
      <c r="D836" s="303"/>
      <c r="E836" s="130" t="s">
        <v>144</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299"/>
      <c r="C837" s="299"/>
      <c r="D837" s="303"/>
      <c r="E837" s="130" t="s">
        <v>750</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299"/>
      <c r="C838" s="299"/>
      <c r="D838" s="303"/>
      <c r="E838" s="137" t="s">
        <v>644</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299"/>
      <c r="C839" s="299"/>
      <c r="D839" s="303"/>
      <c r="E839" s="130" t="s">
        <v>496</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299"/>
      <c r="C840" s="299"/>
      <c r="D840" s="303"/>
      <c r="E840" s="36" t="s">
        <v>753</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299"/>
      <c r="C841" s="299"/>
      <c r="D841" s="303"/>
      <c r="E841" s="10" t="s">
        <v>754</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299"/>
      <c r="C842" s="299"/>
      <c r="D842" s="303"/>
      <c r="E842" s="10" t="s">
        <v>497</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299"/>
      <c r="C843" s="299"/>
      <c r="D843" s="303"/>
      <c r="E843" s="10" t="s">
        <v>498</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299"/>
      <c r="C844" s="299"/>
      <c r="D844" s="303"/>
      <c r="E844" s="36" t="s">
        <v>589</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1"/>
        <v>92286.79000000001</v>
      </c>
    </row>
    <row r="845" spans="2:24" ht="94.5">
      <c r="B845" s="299"/>
      <c r="C845" s="299"/>
      <c r="D845" s="303"/>
      <c r="E845" s="33" t="s">
        <v>330</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299"/>
      <c r="C846" s="299"/>
      <c r="D846" s="303"/>
      <c r="E846" s="33" t="s">
        <v>331</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299"/>
      <c r="C847" s="299"/>
      <c r="D847" s="303"/>
      <c r="E847" s="33" t="s">
        <v>932</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1"/>
        <v>55375</v>
      </c>
    </row>
    <row r="848" spans="2:24" ht="63">
      <c r="B848" s="299"/>
      <c r="C848" s="299"/>
      <c r="D848" s="303"/>
      <c r="E848" s="33" t="s">
        <v>933</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297" t="s">
        <v>528</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1"/>
        <v>183126.99999999997</v>
      </c>
    </row>
    <row r="850" spans="2:24" ht="15.75">
      <c r="B850" s="310" t="s">
        <v>939</v>
      </c>
      <c r="C850" s="310" t="s">
        <v>937</v>
      </c>
      <c r="D850" s="290" t="s">
        <v>336</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310"/>
      <c r="C851" s="310"/>
      <c r="D851" s="290"/>
      <c r="E851" s="31" t="s">
        <v>801</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299" t="s">
        <v>648</v>
      </c>
      <c r="C852" s="299" t="s">
        <v>302</v>
      </c>
      <c r="D852" s="303" t="s">
        <v>657</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136972.22</v>
      </c>
      <c r="X852" s="184">
        <f t="shared" si="113"/>
        <v>183026.99999999997</v>
      </c>
    </row>
    <row r="853" spans="2:24" ht="63">
      <c r="B853" s="299"/>
      <c r="C853" s="299"/>
      <c r="D853" s="303"/>
      <c r="E853" s="39" t="s">
        <v>332</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40445</v>
      </c>
      <c r="X853" s="40">
        <f t="shared" si="113"/>
        <v>183027</v>
      </c>
    </row>
    <row r="854" spans="2:24" ht="63">
      <c r="B854" s="299"/>
      <c r="C854" s="299"/>
      <c r="D854" s="303"/>
      <c r="E854" s="11" t="s">
        <v>333</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299"/>
      <c r="C855" s="299"/>
      <c r="D855" s="303"/>
      <c r="E855" s="139" t="s">
        <v>934</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299"/>
      <c r="C856" s="299"/>
      <c r="D856" s="303"/>
      <c r="E856" s="139" t="s">
        <v>460</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13"/>
        <v>183027</v>
      </c>
    </row>
    <row r="857" spans="2:24" ht="63">
      <c r="B857" s="299"/>
      <c r="C857" s="299"/>
      <c r="D857" s="303"/>
      <c r="E857" s="39" t="s">
        <v>334</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299"/>
      <c r="C858" s="299"/>
      <c r="D858" s="303"/>
      <c r="E858" s="41" t="s">
        <v>361</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299"/>
      <c r="C859" s="299"/>
      <c r="D859" s="303"/>
      <c r="E859" s="139" t="s">
        <v>267</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299"/>
      <c r="C860" s="299"/>
      <c r="D860" s="303"/>
      <c r="E860" s="42" t="s">
        <v>362</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299"/>
      <c r="C861" s="299"/>
      <c r="D861" s="303"/>
      <c r="E861" s="31" t="s">
        <v>801</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299"/>
      <c r="C862" s="299"/>
      <c r="D862" s="303"/>
      <c r="E862" s="31" t="s">
        <v>802</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299"/>
      <c r="C863" s="299"/>
      <c r="D863" s="303"/>
      <c r="E863" s="31" t="s">
        <v>199</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286" t="s">
        <v>838</v>
      </c>
      <c r="E864" s="306"/>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07" t="s">
        <v>939</v>
      </c>
      <c r="C865" s="307" t="s">
        <v>937</v>
      </c>
      <c r="D865" s="303" t="s">
        <v>336</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07"/>
      <c r="C866" s="307"/>
      <c r="D866" s="303"/>
      <c r="E866" s="51" t="s">
        <v>839</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07"/>
      <c r="C867" s="307"/>
      <c r="D867" s="303"/>
      <c r="E867" s="51" t="s">
        <v>272</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07"/>
      <c r="C868" s="307"/>
      <c r="D868" s="303"/>
      <c r="E868" s="51" t="s">
        <v>477</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286" t="s">
        <v>478</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308" t="s">
        <v>6</v>
      </c>
      <c r="C870" s="308" t="s">
        <v>529</v>
      </c>
      <c r="D870" s="304" t="s">
        <v>479</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325"/>
      <c r="C871" s="325"/>
      <c r="D871" s="292"/>
      <c r="E871" s="51" t="s">
        <v>688</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325"/>
      <c r="C872" s="325"/>
      <c r="D872" s="292"/>
      <c r="E872" s="51" t="s">
        <v>616</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309"/>
      <c r="C873" s="309"/>
      <c r="D873" s="305"/>
      <c r="E873" s="51" t="s">
        <v>560</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308" t="s">
        <v>469</v>
      </c>
      <c r="C874" s="308" t="s">
        <v>529</v>
      </c>
      <c r="D874" s="304" t="s">
        <v>878</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309"/>
      <c r="C875" s="309"/>
      <c r="D875" s="305"/>
      <c r="E875" s="42" t="s">
        <v>803</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26" t="s">
        <v>500</v>
      </c>
      <c r="C876" s="326" t="s">
        <v>529</v>
      </c>
      <c r="D876" s="291" t="s">
        <v>501</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325"/>
      <c r="C877" s="325"/>
      <c r="D877" s="292"/>
      <c r="E877" s="51" t="s">
        <v>502</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27"/>
      <c r="C878" s="327"/>
      <c r="D878" s="293"/>
      <c r="E878" s="51" t="s">
        <v>503</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387</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101785629.23999998</v>
      </c>
      <c r="X879" s="60">
        <f t="shared" si="113"/>
        <v>137002259.74999997</v>
      </c>
    </row>
    <row r="880" spans="2:24" ht="126">
      <c r="B880" s="174">
        <v>180411</v>
      </c>
      <c r="C880" s="174"/>
      <c r="D880" s="174" t="s">
        <v>863</v>
      </c>
      <c r="E880" s="174" t="s">
        <v>152</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22" t="s">
        <v>867</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101785629.23999998</v>
      </c>
      <c r="X881" s="60">
        <f t="shared" si="113"/>
        <v>150971312.54999998</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2015-11-06T13:40:22Z</dcterms:modified>
  <cp:category/>
  <cp:version/>
  <cp:contentType/>
  <cp:contentStatus/>
</cp:coreProperties>
</file>